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pslo-my.sharepoint.com/personal/bmonterr_calpoly_edu/Documents/Documents/Poly Travel/Request/"/>
    </mc:Choice>
  </mc:AlternateContent>
  <xr:revisionPtr revIDLastSave="2" documentId="8_{41E17682-C3EE-417F-A7B3-0856FB705839}" xr6:coauthVersionLast="47" xr6:coauthVersionMax="47" xr10:uidLastSave="{C35DB0D7-0C6D-49DA-AD27-05DEB954EC5C}"/>
  <bookViews>
    <workbookView xWindow="-120" yWindow="-120" windowWidth="29040" windowHeight="15840" activeTab="1" xr2:uid="{52836541-DF54-4DB9-92BF-5E9F893E7093}"/>
  </bookViews>
  <sheets>
    <sheet name="Instructions" sheetId="9" r:id="rId1"/>
    <sheet name="Request_1A" sheetId="11" r:id="rId2"/>
    <sheet name="Versions" sheetId="10" r:id="rId3"/>
    <sheet name="Data" sheetId="5"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1" l="1"/>
  <c r="I26" i="11"/>
  <c r="I25" i="11"/>
  <c r="I24" i="11"/>
  <c r="I23" i="11"/>
  <c r="C27" i="11"/>
  <c r="C26" i="11"/>
  <c r="C25" i="11"/>
  <c r="Q25" i="11" s="1"/>
  <c r="C24" i="11"/>
  <c r="Q24" i="11" s="1"/>
  <c r="C23" i="11"/>
  <c r="Q23" i="11" s="1"/>
  <c r="I22" i="11"/>
  <c r="C22" i="11"/>
  <c r="O17" i="11"/>
  <c r="Q7" i="11"/>
  <c r="B3" i="11"/>
  <c r="Q26" i="11" l="1"/>
  <c r="Q27" i="11"/>
  <c r="Q22" i="11"/>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Q2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Bernadette Monterrosa</author>
  </authors>
  <commentList>
    <comment ref="B5" authorId="0" shapeId="0" xr:uid="{D592FB22-FFAC-4C86-A27F-D9326452548F}">
      <text>
        <r>
          <rPr>
            <b/>
            <sz val="9"/>
            <color indexed="81"/>
            <rFont val="Tahoma"/>
            <family val="2"/>
          </rPr>
          <t xml:space="preserve">Requester/ Leader must be a traveler
</t>
        </r>
      </text>
    </comment>
    <comment ref="F21" authorId="0" shapeId="0" xr:uid="{C803C0E7-723B-41E9-A240-96DBDA3EEA60}">
      <text>
        <r>
          <rPr>
            <b/>
            <sz val="9"/>
            <color indexed="81"/>
            <rFont val="Tahoma"/>
            <family val="2"/>
          </rPr>
          <t xml:space="preserve">Must enter details in Comments/ Explanation
</t>
        </r>
        <r>
          <rPr>
            <sz val="9"/>
            <color indexed="81"/>
            <rFont val="Tahoma"/>
            <family val="2"/>
          </rPr>
          <t xml:space="preserve">
</t>
        </r>
      </text>
    </comment>
    <comment ref="L21" authorId="0" shapeId="0" xr:uid="{4CA491DE-0BEE-4021-91C7-716366F9AB3F}">
      <text>
        <r>
          <rPr>
            <b/>
            <sz val="9"/>
            <color indexed="81"/>
            <rFont val="Tahoma"/>
            <family val="2"/>
          </rPr>
          <t>Must enter details in Comments/ Explanation</t>
        </r>
        <r>
          <rPr>
            <sz val="9"/>
            <color indexed="81"/>
            <rFont val="Tahoma"/>
            <family val="2"/>
          </rPr>
          <t xml:space="preserve">
</t>
        </r>
      </text>
    </comment>
  </commentList>
</comments>
</file>

<file path=xl/sharedStrings.xml><?xml version="1.0" encoding="utf-8"?>
<sst xmlns="http://schemas.openxmlformats.org/spreadsheetml/2006/main" count="147" uniqueCount="123">
  <si>
    <t>Breakfast</t>
  </si>
  <si>
    <t>Lunch</t>
  </si>
  <si>
    <t>Dinner</t>
  </si>
  <si>
    <t>First/Last Day Per Diem</t>
  </si>
  <si>
    <t>Full Day Per Diem</t>
  </si>
  <si>
    <t>M &amp;IE Rate</t>
  </si>
  <si>
    <t>Incidentals</t>
  </si>
  <si>
    <t>&gt;265</t>
  </si>
  <si>
    <t>Per Diem Rate</t>
  </si>
  <si>
    <t>Rate Type</t>
  </si>
  <si>
    <t>International</t>
  </si>
  <si>
    <t>Total</t>
  </si>
  <si>
    <t>Incidental</t>
  </si>
  <si>
    <t>Bfast</t>
  </si>
  <si>
    <t>International Deductions</t>
  </si>
  <si>
    <t>Domestic Ranges (updated 10/19/2023)</t>
  </si>
  <si>
    <t>M&amp;IE Total</t>
  </si>
  <si>
    <t>Transportation</t>
  </si>
  <si>
    <t>Type</t>
  </si>
  <si>
    <t>Car Rental</t>
  </si>
  <si>
    <t>Ground/Service</t>
  </si>
  <si>
    <t>Car Mileage</t>
  </si>
  <si>
    <t>Amount</t>
  </si>
  <si>
    <t>Not Claiming Per Diem</t>
  </si>
  <si>
    <t>Ground Transport*</t>
  </si>
  <si>
    <t>Business Expense*</t>
  </si>
  <si>
    <t>Version</t>
  </si>
  <si>
    <t>Original</t>
  </si>
  <si>
    <t>Merged cells X10:Y11, F11:P11</t>
  </si>
  <si>
    <t>Changes</t>
  </si>
  <si>
    <t>Date</t>
  </si>
  <si>
    <t>Department:</t>
  </si>
  <si>
    <t>Fund</t>
  </si>
  <si>
    <t>Account</t>
  </si>
  <si>
    <t>Project</t>
  </si>
  <si>
    <t>Faculty Concur Expense Report</t>
  </si>
  <si>
    <t>Staff Concur Expense Report</t>
  </si>
  <si>
    <t>None - No other expenses claimed for traveler</t>
  </si>
  <si>
    <t>Traveler Signature</t>
  </si>
  <si>
    <t>Print Name</t>
  </si>
  <si>
    <t>Athletics</t>
  </si>
  <si>
    <t>Competition</t>
  </si>
  <si>
    <t>Conference</t>
  </si>
  <si>
    <t>Field Research</t>
  </si>
  <si>
    <t>Field Trip</t>
  </si>
  <si>
    <t>Presentation</t>
  </si>
  <si>
    <t>Student Individual</t>
  </si>
  <si>
    <t>Employee Led Group</t>
  </si>
  <si>
    <t>Student Led Group</t>
  </si>
  <si>
    <t>Name (First &amp; Last):</t>
  </si>
  <si>
    <t>Travel Type:</t>
  </si>
  <si>
    <t>Reason for Travel:</t>
  </si>
  <si>
    <t>FUNDING</t>
  </si>
  <si>
    <t>Other (Explain in Comments)</t>
  </si>
  <si>
    <t>Lodging</t>
  </si>
  <si>
    <t>Approving Official Signature</t>
  </si>
  <si>
    <t>Instructions for completing the Cal Poly Cash Advance Worksheet</t>
  </si>
  <si>
    <t>This form is for travel to the continuous United States. Please use the International Cash Advance form for Hawaii or Alaska</t>
  </si>
  <si>
    <t xml:space="preserve">Enter total number of travelers including  requester; employee requesters are not allowed to receive a cash advance for domestic travel since they are eligible for university paid tools (i.e. Concur travel card, etc.), so the worksheet will automatically decrease the cash advance receivers by 1. </t>
  </si>
  <si>
    <t>In the Rate Type column, determine if you are claiming first/last day, full days, or "Not Claiming Per Diem". For any first/last day, 75% of the daily rate will be the max.</t>
  </si>
  <si>
    <t>If Requester is providing a meal for the group, the worksheet will calculate the group/team meal do not exceed amount. Amount includes all meals, drinks AND tip.</t>
  </si>
  <si>
    <t>Meals provided by Requester will be expensed as ACTUALS; itemized receipt is required</t>
  </si>
  <si>
    <t>Enter amount for Lodging - for Student shared lodging expense only; hotel should be paid directly by university faculty or staffall other cash advance allowable expenses, if  ground transportation or business expense, please provide details in Notes column.</t>
  </si>
  <si>
    <t>Enter amount of Ground Transport (Uber, Lyft, Taxi, Bus, Passenger Ship, Shuttle, Taxi, Train, etc) with details in Notes.</t>
  </si>
  <si>
    <t>Enter your business expenses (conference registration/event fee, etc) with explanation in Notes column - this is required.</t>
  </si>
  <si>
    <t>Print page to PDF and attach to Concur Request (employees) or 1A (students).</t>
  </si>
  <si>
    <t>2a</t>
  </si>
  <si>
    <t>2b</t>
  </si>
  <si>
    <t>2c</t>
  </si>
  <si>
    <t>8a</t>
  </si>
  <si>
    <t>8b</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</si>
  <si>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</si>
  <si>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Requester initials required statements in Signature block.</t>
  </si>
  <si>
    <t>If group travel, requester is required to initial additional statements in Signature block.</t>
  </si>
  <si>
    <t>Requester must sign form.</t>
  </si>
  <si>
    <t>If Requester is a student, faculty or staff determing student can travel on university business ("sponsor") must sign form. If the same as MPP, only need to sign on MPP line.</t>
  </si>
  <si>
    <t>Enter # of days for each meal scenario.</t>
  </si>
  <si>
    <t>In the Advance Request Details section, enter all expenses for the cash advance; worksheet will calculate total request.</t>
  </si>
  <si>
    <t>Enter proper funding source for Cash Advance: Cal Poly or Cal Poly Corporation (CPC).</t>
  </si>
  <si>
    <t>Per Diem section is pre-filled at the $59 flat rate.</t>
  </si>
  <si>
    <t>Include any additional information regarding your cash advance in the comments section, including explanation for Other in Reason for Travel.</t>
  </si>
  <si>
    <t>Only enter start and end dates for Cash Advance, do not enter personal travel dates.</t>
  </si>
  <si>
    <t>Enter Advance Requester Information Name.</t>
  </si>
  <si>
    <t>Read all Notes in worksheet (red triangles in the corner of cells).</t>
  </si>
  <si>
    <t>Route for signature via Adobe Sign - sponsor &amp; MPP could be part of Concur &amp; 1A signing</t>
  </si>
  <si>
    <t>Start Date:</t>
  </si>
  <si>
    <t>End Date:</t>
  </si>
  <si>
    <t>In State</t>
  </si>
  <si>
    <t>Out of State</t>
  </si>
  <si>
    <t xml:space="preserve">International </t>
  </si>
  <si>
    <t>Final Destination:</t>
  </si>
  <si>
    <t>REQUEST HEADER INFORMATION</t>
  </si>
  <si>
    <t>Travel Sponsor (faculty or staff):</t>
  </si>
  <si>
    <t>Dept ID</t>
  </si>
  <si>
    <t xml:space="preserve">Program </t>
  </si>
  <si>
    <t xml:space="preserve">Class </t>
  </si>
  <si>
    <t>OrgKey</t>
  </si>
  <si>
    <t>ObjCode</t>
  </si>
  <si>
    <t>STATE</t>
  </si>
  <si>
    <t>CPC</t>
  </si>
  <si>
    <t>Comments</t>
  </si>
  <si>
    <t># of Personal Travel Days (enter dates in Comment section)</t>
  </si>
  <si>
    <t>Single</t>
  </si>
  <si>
    <t>Group</t>
  </si>
  <si>
    <t>Airfare</t>
  </si>
  <si>
    <t>If group travel, total # of travelers (including requester)</t>
  </si>
  <si>
    <t>Total Travel Days:</t>
  </si>
  <si>
    <t>Comments/ Explanation / Group Travel details</t>
  </si>
  <si>
    <t>I am driving on University business and have completed the</t>
  </si>
  <si>
    <t>CASH ADVANCE AMOUNT</t>
  </si>
  <si>
    <t>See Cash Advance sheet for details</t>
  </si>
  <si>
    <t>REQUEST TOTAL</t>
  </si>
  <si>
    <t>I certify that if I am driving a privately owned vehicle that I have liability insurance in force in at least the following amounts: $15,000 for personal injury to, or death of, one person, $30,000 for personal injury to two or more persons in one accident, $5,000 for property damage. I further certify that my vehicle is adequate for the work performed, equipped with seat belts and in safe mechanical condition, and that any accident that may occur while the vehicle is being operated on State business will be reported to my supervisor within 48 hours using Form STD 270.</t>
  </si>
  <si>
    <t>Mileage</t>
  </si>
  <si>
    <t># Miles</t>
  </si>
  <si>
    <t xml:space="preserve">Travel Sponsor Signature </t>
  </si>
  <si>
    <t xml:space="preserve">Approving Official must have signature authority on chartfields listed , and hold a minimum employent classificaiton of MPP, Deptarmtnemt Head, Department Chair, or Confidential. Approving Official understands their department is ultimately responsible for ensuring cash advance is accounted for and/or paid back to the university. </t>
  </si>
  <si>
    <t>Driver Safety program</t>
  </si>
  <si>
    <t>Single or Group Travel</t>
  </si>
  <si>
    <t>ESTIMATED EXPENSES</t>
  </si>
  <si>
    <t>TRAVEL PRE-AUTHORIZATION (1A) FOR STUDENT travel</t>
  </si>
  <si>
    <t>SL001</t>
  </si>
  <si>
    <t>Nightly lodging rate will exceed $333/ night (provide details in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</si>
</sst>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quot;$&quot;* #,##0_);_(&quot;$&quot;* \(#,##0\);_(&quot;$&quot;* &quot;-&quot;??_);_(@_)"/>
    <numFmt numFmtId="165" formatCode="&quot;$&quot;#,##0.00"/>
  </numFmts>
  <fonts count="38" x14ac:knownFonts="1">
    <font>
      <sz val="11"/>
      <color theme="1"/>
      <name val="Calibri"/>
      <family val="2"/>
      <scheme val="minor"/>
    </font>
    <font>
      <sz val="11"/>
      <color theme="1"/>
      <name val="Calibri"/>
      <family val="2"/>
      <scheme val="minor"/>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9"/>
      <color rgb="FF1B1B1B"/>
      <name val="Roboto"/>
    </font>
    <font>
      <sz val="11"/>
      <color rgb="FF000000"/>
      <name val="Calibri"/>
      <family val="2"/>
      <scheme val="minor"/>
    </font>
    <font>
      <i/>
      <sz val="11"/>
      <color rgb="FF000000"/>
      <name val="Calibri"/>
      <family val="2"/>
      <scheme val="minor"/>
    </font>
    <font>
      <sz val="9"/>
      <color indexed="81"/>
      <name val="Tahoma"/>
      <family val="2"/>
    </font>
    <font>
      <sz val="9"/>
      <color theme="1"/>
      <name val="Roboto"/>
    </font>
    <font>
      <b/>
      <sz val="9"/>
      <name val="Roboto"/>
    </font>
    <font>
      <b/>
      <sz val="9"/>
      <color theme="1"/>
      <name val="Roboto"/>
    </font>
    <font>
      <b/>
      <i/>
      <sz val="9"/>
      <color theme="1"/>
      <name val="Roboto"/>
    </font>
    <font>
      <b/>
      <sz val="9"/>
      <color indexed="81"/>
      <name val="Tahoma"/>
      <family val="2"/>
    </font>
    <font>
      <b/>
      <sz val="7"/>
      <color theme="0" tint="-0.34998626667073579"/>
      <name val="Roboto"/>
    </font>
    <font>
      <b/>
      <sz val="10"/>
      <color theme="0"/>
      <name val="Roboto"/>
    </font>
    <font>
      <b/>
      <i/>
      <sz val="10"/>
      <color theme="0"/>
      <name val="Roboto"/>
    </font>
    <font>
      <b/>
      <sz val="9"/>
      <color theme="1" tint="0.249977111117893"/>
      <name val="Roboto"/>
    </font>
    <font>
      <b/>
      <sz val="11"/>
      <color rgb="FFFF0000"/>
      <name val="Calibri"/>
      <family val="2"/>
      <scheme val="minor"/>
    </font>
    <font>
      <b/>
      <i/>
      <sz val="11"/>
      <color theme="1"/>
      <name val="Calibri"/>
      <family val="2"/>
      <scheme val="minor"/>
    </font>
    <font>
      <sz val="11"/>
      <name val="Calibri"/>
      <family val="2"/>
      <scheme val="minor"/>
    </font>
    <font>
      <b/>
      <i/>
      <sz val="11"/>
      <color rgb="FFFF0000"/>
      <name val="Calibri"/>
      <family val="2"/>
      <scheme val="minor"/>
    </font>
    <font>
      <sz val="8"/>
      <color theme="1"/>
      <name val="Calibri"/>
      <family val="2"/>
      <scheme val="minor"/>
    </font>
    <font>
      <sz val="11"/>
      <color theme="0"/>
      <name val="Calibri"/>
      <family val="2"/>
      <scheme val="minor"/>
    </font>
    <font>
      <sz val="9"/>
      <color theme="1"/>
      <name val="Calibri"/>
      <family val="2"/>
      <scheme val="minor"/>
    </font>
    <font>
      <sz val="28"/>
      <color theme="1"/>
      <name val="Abolition"/>
      <family val="3"/>
    </font>
    <font>
      <sz val="8"/>
      <color theme="1"/>
      <name val="Roboto"/>
    </font>
    <font>
      <b/>
      <sz val="9"/>
      <color theme="0"/>
      <name val="Roboto"/>
    </font>
    <font>
      <sz val="7"/>
      <color theme="1"/>
      <name val="Roboto"/>
    </font>
    <font>
      <b/>
      <sz val="7"/>
      <color theme="1"/>
      <name val="Roboto Condensed"/>
    </font>
    <font>
      <sz val="10"/>
      <color theme="1"/>
      <name val="Calibri"/>
      <family val="2"/>
      <scheme val="minor"/>
    </font>
    <font>
      <b/>
      <sz val="10"/>
      <color theme="1"/>
      <name val="Calibri"/>
      <family val="2"/>
      <scheme val="minor"/>
    </font>
    <font>
      <i/>
      <sz val="8"/>
      <color theme="1"/>
      <name val="Roboto Condensed"/>
    </font>
  </fonts>
  <fills count="11">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rgb="FFFFF8E5"/>
        <bgColor indexed="64"/>
      </patternFill>
    </fill>
    <fill>
      <patternFill patternType="solid">
        <fgColor theme="1"/>
        <bgColor indexed="64"/>
      </patternFill>
    </fill>
    <fill>
      <patternFill patternType="solid">
        <fgColor theme="0"/>
        <bgColor indexed="64"/>
      </patternFill>
    </fill>
    <fill>
      <patternFill patternType="solid">
        <fgColor rgb="FFECFBF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98">
    <xf numFmtId="0" fontId="0" fillId="0" borderId="0" xfId="0"/>
    <xf numFmtId="0" fontId="4" fillId="0" borderId="0" xfId="0" applyFont="1"/>
    <xf numFmtId="0" fontId="5" fillId="0" borderId="0" xfId="0" applyFont="1"/>
    <xf numFmtId="164" fontId="0" fillId="0" borderId="0" xfId="0" applyNumberFormat="1"/>
    <xf numFmtId="0" fontId="8" fillId="2" borderId="2" xfId="0" applyFont="1" applyFill="1" applyBorder="1" applyAlignment="1">
      <alignment vertical="center" wrapText="1"/>
    </xf>
    <xf numFmtId="6" fontId="7" fillId="2" borderId="2" xfId="0" applyNumberFormat="1" applyFont="1" applyFill="1" applyBorder="1" applyAlignment="1">
      <alignment vertical="top" wrapText="1"/>
    </xf>
    <xf numFmtId="0" fontId="7" fillId="2" borderId="2" xfId="0" applyFont="1" applyFill="1" applyBorder="1" applyAlignment="1">
      <alignment vertical="top" wrapText="1"/>
    </xf>
    <xf numFmtId="9" fontId="8" fillId="2" borderId="2" xfId="1" applyFont="1" applyFill="1" applyBorder="1" applyAlignment="1">
      <alignment vertical="center" wrapText="1"/>
    </xf>
    <xf numFmtId="1" fontId="7" fillId="2" borderId="2" xfId="0" applyNumberFormat="1" applyFont="1" applyFill="1" applyBorder="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9" fontId="8" fillId="0" borderId="2" xfId="1" applyFont="1" applyFill="1" applyBorder="1" applyAlignment="1">
      <alignment vertical="center" wrapText="1"/>
    </xf>
    <xf numFmtId="9" fontId="8" fillId="0" borderId="4" xfId="1" applyFont="1" applyFill="1" applyBorder="1" applyAlignment="1">
      <alignment vertical="center" wrapText="1"/>
    </xf>
    <xf numFmtId="6" fontId="7" fillId="0" borderId="3" xfId="0" applyNumberFormat="1"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6" fontId="7" fillId="0" borderId="8" xfId="0" applyNumberFormat="1"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164" fontId="2" fillId="3" borderId="0" xfId="0" applyNumberFormat="1" applyFont="1" applyFill="1" applyAlignment="1">
      <alignment vertical="center" wrapText="1"/>
    </xf>
    <xf numFmtId="164" fontId="2" fillId="2" borderId="0" xfId="0" applyNumberFormat="1" applyFont="1" applyFill="1" applyAlignment="1">
      <alignment vertical="center" wrapText="1"/>
    </xf>
    <xf numFmtId="6" fontId="8" fillId="0" borderId="5" xfId="0" applyNumberFormat="1" applyFont="1" applyBorder="1" applyAlignment="1">
      <alignment vertical="center" wrapText="1"/>
    </xf>
    <xf numFmtId="6" fontId="8" fillId="0" borderId="3" xfId="0" applyNumberFormat="1" applyFont="1" applyBorder="1" applyAlignment="1">
      <alignment vertical="center" wrapText="1"/>
    </xf>
    <xf numFmtId="6" fontId="0" fillId="0" borderId="0" xfId="0" applyNumberFormat="1"/>
    <xf numFmtId="6" fontId="3" fillId="0" borderId="0" xfId="0" applyNumberFormat="1" applyFont="1"/>
    <xf numFmtId="0" fontId="0" fillId="0" borderId="0" xfId="0" applyAlignment="1">
      <alignment vertical="top"/>
    </xf>
    <xf numFmtId="0" fontId="0" fillId="0" borderId="17" xfId="0" applyBorder="1"/>
    <xf numFmtId="0" fontId="0" fillId="0" borderId="18" xfId="0" applyBorder="1"/>
    <xf numFmtId="0" fontId="0" fillId="0" borderId="14" xfId="0" applyBorder="1"/>
    <xf numFmtId="0" fontId="0" fillId="0" borderId="1" xfId="0" applyBorder="1"/>
    <xf numFmtId="0" fontId="0" fillId="0" borderId="15" xfId="0" applyBorder="1"/>
    <xf numFmtId="0" fontId="0" fillId="0" borderId="16" xfId="0" applyBorder="1"/>
    <xf numFmtId="14" fontId="0" fillId="0" borderId="16" xfId="0" applyNumberFormat="1" applyBorder="1"/>
    <xf numFmtId="0" fontId="4" fillId="0" borderId="13" xfId="0" applyFont="1" applyBorder="1"/>
    <xf numFmtId="0" fontId="4" fillId="0" borderId="12" xfId="0" applyFont="1" applyBorder="1"/>
    <xf numFmtId="0" fontId="0" fillId="0" borderId="11" xfId="0" applyBorder="1"/>
    <xf numFmtId="0" fontId="16" fillId="0" borderId="0" xfId="0" applyFont="1"/>
    <xf numFmtId="0" fontId="16" fillId="0" borderId="0" xfId="0" applyFont="1" applyAlignment="1">
      <alignment horizontal="left" wrapText="1"/>
    </xf>
    <xf numFmtId="0" fontId="17" fillId="0" borderId="0" xfId="0" applyFont="1" applyAlignment="1">
      <alignment vertical="center" wrapText="1"/>
    </xf>
    <xf numFmtId="0" fontId="14" fillId="0" borderId="0" xfId="0" applyFont="1"/>
    <xf numFmtId="14" fontId="19" fillId="0" borderId="0" xfId="0" applyNumberFormat="1" applyFont="1" applyAlignment="1">
      <alignment horizontal="left"/>
    </xf>
    <xf numFmtId="9" fontId="7" fillId="0" borderId="6" xfId="1" applyFont="1" applyFill="1" applyBorder="1" applyAlignment="1">
      <alignment vertical="top" wrapText="1"/>
    </xf>
    <xf numFmtId="14" fontId="20" fillId="5" borderId="20" xfId="0" applyNumberFormat="1" applyFont="1" applyFill="1" applyBorder="1" applyAlignment="1">
      <alignment horizontal="left" vertical="center"/>
    </xf>
    <xf numFmtId="0" fontId="20" fillId="5" borderId="21" xfId="0" applyFont="1" applyFill="1" applyBorder="1"/>
    <xf numFmtId="0" fontId="20" fillId="5" borderId="21" xfId="0" applyFont="1" applyFill="1" applyBorder="1" applyAlignment="1">
      <alignment horizontal="left" wrapText="1"/>
    </xf>
    <xf numFmtId="0" fontId="21" fillId="5" borderId="21" xfId="0" applyFont="1" applyFill="1" applyBorder="1" applyAlignment="1">
      <alignment vertical="center" wrapText="1"/>
    </xf>
    <xf numFmtId="0" fontId="0" fillId="0" borderId="31" xfId="0" applyBorder="1"/>
    <xf numFmtId="0" fontId="0" fillId="0" borderId="24" xfId="0" applyBorder="1"/>
    <xf numFmtId="0" fontId="23" fillId="0" borderId="0" xfId="0" applyFont="1"/>
    <xf numFmtId="0" fontId="6" fillId="0" borderId="0" xfId="2" applyAlignment="1"/>
    <xf numFmtId="0" fontId="11" fillId="0" borderId="0" xfId="0" applyFont="1"/>
    <xf numFmtId="0" fontId="11" fillId="0" borderId="0" xfId="0" applyFont="1" applyAlignment="1">
      <alignment horizontal="right" vertical="top" wrapText="1"/>
    </xf>
    <xf numFmtId="0" fontId="0" fillId="0" borderId="24" xfId="0" applyBorder="1" applyAlignment="1">
      <alignment horizontal="center"/>
    </xf>
    <xf numFmtId="0" fontId="0" fillId="0" borderId="27" xfId="0" applyBorder="1"/>
    <xf numFmtId="0" fontId="0" fillId="0" borderId="0" xfId="0" applyAlignment="1" applyProtection="1">
      <alignment horizontal="center"/>
      <protection locked="0"/>
    </xf>
    <xf numFmtId="0" fontId="0" fillId="0" borderId="1" xfId="0" applyBorder="1" applyProtection="1">
      <protection locked="0"/>
    </xf>
    <xf numFmtId="0" fontId="1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1" fillId="5" borderId="22" xfId="0" applyFont="1" applyFill="1" applyBorder="1" applyAlignment="1">
      <alignment vertical="center" wrapText="1"/>
    </xf>
    <xf numFmtId="0" fontId="14" fillId="0" borderId="0" xfId="0" applyFont="1" applyAlignment="1">
      <alignment horizontal="center"/>
    </xf>
    <xf numFmtId="0" fontId="30" fillId="0" borderId="0" xfId="0" applyFont="1"/>
    <xf numFmtId="0" fontId="0" fillId="0" borderId="0" xfId="0" applyAlignment="1">
      <alignment horizontal="center"/>
    </xf>
    <xf numFmtId="0" fontId="16" fillId="0" borderId="0" xfId="0" applyFont="1" applyAlignment="1">
      <alignment horizontal="center" vertical="center"/>
    </xf>
    <xf numFmtId="0" fontId="31" fillId="0" borderId="0" xfId="0" applyFont="1"/>
    <xf numFmtId="0" fontId="10" fillId="4" borderId="16" xfId="0" applyFont="1" applyFill="1" applyBorder="1" applyAlignment="1">
      <alignment horizontal="center" vertical="center" wrapText="1"/>
    </xf>
    <xf numFmtId="14" fontId="29" fillId="0" borderId="37" xfId="0" applyNumberFormat="1" applyFont="1" applyBorder="1" applyProtection="1">
      <protection locked="0"/>
    </xf>
    <xf numFmtId="0" fontId="16" fillId="0" borderId="30" xfId="0" applyFont="1" applyBorder="1"/>
    <xf numFmtId="0" fontId="16" fillId="0" borderId="1" xfId="0" applyFont="1" applyBorder="1"/>
    <xf numFmtId="0" fontId="16" fillId="0" borderId="37" xfId="0" applyFont="1" applyBorder="1"/>
    <xf numFmtId="0" fontId="34" fillId="7" borderId="23" xfId="0" applyFont="1" applyFill="1" applyBorder="1"/>
    <xf numFmtId="0" fontId="34" fillId="7" borderId="36" xfId="0" applyFont="1" applyFill="1" applyBorder="1"/>
    <xf numFmtId="0" fontId="34" fillId="7" borderId="34" xfId="0" applyFont="1" applyFill="1" applyBorder="1"/>
    <xf numFmtId="0" fontId="34" fillId="0" borderId="1" xfId="0" applyFont="1" applyBorder="1" applyAlignment="1">
      <alignment horizontal="center"/>
    </xf>
    <xf numFmtId="0" fontId="34" fillId="0" borderId="33" xfId="0" applyFont="1" applyBorder="1" applyAlignment="1">
      <alignment horizontal="center"/>
    </xf>
    <xf numFmtId="0" fontId="35" fillId="0" borderId="1" xfId="0" applyFont="1" applyBorder="1" applyProtection="1">
      <protection locked="0"/>
    </xf>
    <xf numFmtId="165" fontId="35" fillId="0" borderId="1" xfId="0" applyNumberFormat="1" applyFont="1" applyBorder="1" applyProtection="1">
      <protection locked="0"/>
    </xf>
    <xf numFmtId="0" fontId="35" fillId="0" borderId="16" xfId="0" applyFont="1" applyBorder="1" applyProtection="1">
      <protection locked="0"/>
    </xf>
    <xf numFmtId="0" fontId="16" fillId="0" borderId="0" xfId="0" applyFont="1" applyAlignment="1">
      <alignment horizontal="center"/>
    </xf>
    <xf numFmtId="0" fontId="6" fillId="0" borderId="0" xfId="2" applyBorder="1" applyAlignment="1" applyProtection="1">
      <alignment horizontal="left" vertical="center" wrapText="1"/>
      <protection locked="0"/>
    </xf>
    <xf numFmtId="0" fontId="20" fillId="5" borderId="20" xfId="0" applyFont="1" applyFill="1" applyBorder="1" applyAlignment="1">
      <alignment vertical="center"/>
    </xf>
    <xf numFmtId="0" fontId="28" fillId="5" borderId="21" xfId="0" applyFont="1" applyFill="1" applyBorder="1" applyAlignment="1">
      <alignment horizontal="left"/>
    </xf>
    <xf numFmtId="0" fontId="28" fillId="5" borderId="22" xfId="0" applyFont="1" applyFill="1" applyBorder="1" applyAlignment="1">
      <alignment horizontal="left"/>
    </xf>
    <xf numFmtId="0" fontId="20" fillId="5" borderId="20" xfId="0" applyFont="1" applyFill="1" applyBorder="1"/>
    <xf numFmtId="0" fontId="20" fillId="5" borderId="22" xfId="0" applyFont="1" applyFill="1" applyBorder="1"/>
    <xf numFmtId="0" fontId="16" fillId="4" borderId="30" xfId="0" applyFont="1" applyFill="1" applyBorder="1" applyAlignment="1">
      <alignment vertical="center" wrapText="1"/>
    </xf>
    <xf numFmtId="0" fontId="10" fillId="4" borderId="37" xfId="0" applyFont="1" applyFill="1" applyBorder="1" applyAlignment="1">
      <alignment horizontal="center" vertical="center" wrapText="1"/>
    </xf>
    <xf numFmtId="0" fontId="35" fillId="0" borderId="47" xfId="0" applyFont="1" applyBorder="1"/>
    <xf numFmtId="0" fontId="35" fillId="0" borderId="24" xfId="0" applyFont="1" applyBorder="1"/>
    <xf numFmtId="165" fontId="35" fillId="0" borderId="24" xfId="0" applyNumberFormat="1" applyFont="1" applyBorder="1"/>
    <xf numFmtId="0" fontId="35" fillId="0" borderId="24" xfId="0" applyFont="1" applyBorder="1" applyAlignment="1">
      <alignment vertical="top"/>
    </xf>
    <xf numFmtId="0" fontId="36" fillId="0" borderId="24" xfId="0" applyFont="1" applyBorder="1" applyAlignment="1">
      <alignment horizontal="right" vertical="top"/>
    </xf>
    <xf numFmtId="0" fontId="35" fillId="0" borderId="0" xfId="0" applyFont="1"/>
    <xf numFmtId="165" fontId="35" fillId="0" borderId="0" xfId="0" applyNumberFormat="1" applyFont="1"/>
    <xf numFmtId="0" fontId="35" fillId="0" borderId="0" xfId="0" applyFont="1" applyAlignment="1">
      <alignment vertical="top"/>
    </xf>
    <xf numFmtId="0" fontId="36" fillId="0" borderId="0" xfId="0" applyFont="1" applyAlignment="1">
      <alignment horizontal="right" vertical="top"/>
    </xf>
    <xf numFmtId="165" fontId="36" fillId="0" borderId="0" xfId="0" applyNumberFormat="1" applyFont="1" applyAlignment="1">
      <alignment vertical="top"/>
    </xf>
    <xf numFmtId="165" fontId="35" fillId="7" borderId="1" xfId="0" applyNumberFormat="1" applyFont="1" applyFill="1" applyBorder="1"/>
    <xf numFmtId="0" fontId="0" fillId="0" borderId="30" xfId="0" applyBorder="1" applyProtection="1">
      <protection locked="0"/>
    </xf>
    <xf numFmtId="0" fontId="0" fillId="0" borderId="37" xfId="0" applyBorder="1" applyProtection="1">
      <protection locked="0"/>
    </xf>
    <xf numFmtId="0" fontId="0" fillId="0" borderId="0" xfId="0" applyProtection="1">
      <protection locked="0"/>
    </xf>
    <xf numFmtId="0" fontId="0" fillId="0" borderId="32" xfId="0" applyBorder="1" applyProtection="1">
      <protection locked="0"/>
    </xf>
    <xf numFmtId="0" fontId="0" fillId="0" borderId="33" xfId="0" applyBorder="1" applyProtection="1">
      <protection locked="0"/>
    </xf>
    <xf numFmtId="0" fontId="0" fillId="0" borderId="39" xfId="0" applyBorder="1" applyProtection="1">
      <protection locked="0"/>
    </xf>
    <xf numFmtId="0" fontId="0" fillId="0" borderId="24" xfId="0" applyBorder="1" applyProtection="1">
      <protection locked="0"/>
    </xf>
    <xf numFmtId="165" fontId="35" fillId="7" borderId="37" xfId="0" applyNumberFormat="1" applyFont="1" applyFill="1" applyBorder="1"/>
    <xf numFmtId="165" fontId="36" fillId="7" borderId="25" xfId="0" applyNumberFormat="1" applyFont="1" applyFill="1" applyBorder="1" applyAlignment="1">
      <alignment vertical="top"/>
    </xf>
    <xf numFmtId="0" fontId="26" fillId="0" borderId="0" xfId="0" applyFont="1" applyAlignment="1">
      <alignment vertical="top"/>
    </xf>
    <xf numFmtId="0" fontId="24" fillId="0" borderId="0" xfId="0" applyFont="1" applyAlignment="1">
      <alignment vertical="top"/>
    </xf>
    <xf numFmtId="0" fontId="24" fillId="0" borderId="0" xfId="0"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25" fillId="0" borderId="0" xfId="2" applyFont="1" applyAlignment="1">
      <alignment vertical="top" wrapText="1"/>
    </xf>
    <xf numFmtId="0" fontId="25" fillId="0" borderId="0" xfId="2" applyFont="1" applyFill="1" applyBorder="1" applyAlignment="1">
      <alignment vertical="top" wrapText="1"/>
    </xf>
    <xf numFmtId="0" fontId="34" fillId="0" borderId="38" xfId="0" applyFont="1" applyBorder="1" applyAlignment="1">
      <alignment horizontal="center"/>
    </xf>
    <xf numFmtId="0" fontId="34" fillId="0" borderId="46" xfId="0" applyFont="1" applyBorder="1" applyAlignment="1">
      <alignment horizontal="center"/>
    </xf>
    <xf numFmtId="0" fontId="34" fillId="0" borderId="48" xfId="0" applyFont="1" applyBorder="1" applyAlignment="1">
      <alignment horizontal="center"/>
    </xf>
    <xf numFmtId="0" fontId="34" fillId="7" borderId="42" xfId="0" applyFont="1" applyFill="1" applyBorder="1"/>
    <xf numFmtId="0" fontId="34" fillId="7" borderId="26" xfId="0" applyFont="1" applyFill="1" applyBorder="1"/>
    <xf numFmtId="0" fontId="34" fillId="0" borderId="41" xfId="0" applyFont="1" applyBorder="1"/>
    <xf numFmtId="0" fontId="34" fillId="0" borderId="15" xfId="0" applyFont="1" applyBorder="1"/>
    <xf numFmtId="0" fontId="34" fillId="7" borderId="41" xfId="0" applyFont="1" applyFill="1" applyBorder="1" applyAlignment="1">
      <alignment wrapText="1"/>
    </xf>
    <xf numFmtId="0" fontId="34" fillId="7" borderId="15" xfId="0" applyFont="1" applyFill="1" applyBorder="1" applyAlignment="1">
      <alignment wrapText="1"/>
    </xf>
    <xf numFmtId="0" fontId="34" fillId="0" borderId="44" xfId="0" applyFont="1" applyBorder="1" applyAlignment="1">
      <alignment wrapText="1"/>
    </xf>
    <xf numFmtId="0" fontId="34" fillId="0" borderId="28" xfId="0" applyFont="1" applyBorder="1" applyAlignment="1">
      <alignment wrapText="1"/>
    </xf>
    <xf numFmtId="0" fontId="33" fillId="7" borderId="50" xfId="0" applyFont="1" applyFill="1" applyBorder="1" applyAlignment="1">
      <alignment horizontal="left" vertical="center" wrapText="1"/>
    </xf>
    <xf numFmtId="0" fontId="33" fillId="7" borderId="21" xfId="0" applyFont="1" applyFill="1" applyBorder="1" applyAlignment="1">
      <alignment horizontal="left" vertical="center" wrapText="1"/>
    </xf>
    <xf numFmtId="0" fontId="33" fillId="7" borderId="22"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33" fillId="7" borderId="0" xfId="0" applyFont="1" applyFill="1" applyAlignment="1">
      <alignment horizontal="left" vertical="center" wrapText="1"/>
    </xf>
    <xf numFmtId="0" fontId="33" fillId="7" borderId="31" xfId="0" applyFont="1" applyFill="1" applyBorder="1" applyAlignment="1">
      <alignment horizontal="left" vertical="center" wrapText="1"/>
    </xf>
    <xf numFmtId="0" fontId="33" fillId="7" borderId="35" xfId="0" applyFont="1" applyFill="1" applyBorder="1" applyAlignment="1">
      <alignment horizontal="left" vertical="center" wrapText="1"/>
    </xf>
    <xf numFmtId="0" fontId="33" fillId="7" borderId="24" xfId="0" applyFont="1" applyFill="1" applyBorder="1" applyAlignment="1">
      <alignment horizontal="left" vertical="center" wrapText="1"/>
    </xf>
    <xf numFmtId="0" fontId="33" fillId="7" borderId="25" xfId="0" applyFont="1" applyFill="1" applyBorder="1" applyAlignment="1">
      <alignment horizontal="left" vertical="center" wrapText="1"/>
    </xf>
    <xf numFmtId="0" fontId="34" fillId="7" borderId="40" xfId="0" applyFont="1" applyFill="1" applyBorder="1"/>
    <xf numFmtId="0" fontId="34" fillId="0" borderId="41" xfId="0" applyFont="1" applyBorder="1" applyAlignment="1">
      <alignment horizontal="center"/>
    </xf>
    <xf numFmtId="0" fontId="34" fillId="0" borderId="49" xfId="0" applyFont="1" applyBorder="1" applyAlignment="1">
      <alignment horizontal="center"/>
    </xf>
    <xf numFmtId="0" fontId="34" fillId="0" borderId="15" xfId="0" applyFont="1" applyBorder="1" applyAlignment="1">
      <alignment horizontal="center"/>
    </xf>
    <xf numFmtId="0" fontId="34" fillId="7" borderId="49" xfId="0" applyFont="1" applyFill="1" applyBorder="1" applyAlignment="1">
      <alignment wrapText="1"/>
    </xf>
    <xf numFmtId="0" fontId="34" fillId="0" borderId="44" xfId="0" applyFont="1" applyBorder="1" applyAlignment="1">
      <alignment horizontal="center"/>
    </xf>
    <xf numFmtId="0" fontId="34" fillId="0" borderId="29" xfId="0" applyFont="1" applyBorder="1" applyAlignment="1">
      <alignment horizontal="center"/>
    </xf>
    <xf numFmtId="0" fontId="34" fillId="0" borderId="28" xfId="0" applyFont="1" applyBorder="1" applyAlignment="1">
      <alignment horizontal="center"/>
    </xf>
    <xf numFmtId="165" fontId="35" fillId="7" borderId="1" xfId="0" applyNumberFormat="1" applyFont="1" applyFill="1" applyBorder="1"/>
    <xf numFmtId="0" fontId="16" fillId="0" borderId="30" xfId="0" applyFont="1" applyBorder="1" applyAlignment="1">
      <alignment horizontal="center"/>
    </xf>
    <xf numFmtId="0" fontId="16" fillId="0" borderId="1" xfId="0" applyFont="1" applyBorder="1" applyAlignment="1">
      <alignment horizontal="center"/>
    </xf>
    <xf numFmtId="0" fontId="0" fillId="0" borderId="30" xfId="0" applyBorder="1" applyProtection="1">
      <protection locked="0"/>
    </xf>
    <xf numFmtId="0" fontId="0" fillId="0" borderId="1" xfId="0" applyBorder="1" applyProtection="1">
      <protection locked="0"/>
    </xf>
    <xf numFmtId="0" fontId="16" fillId="9" borderId="42" xfId="0" applyFont="1" applyFill="1" applyBorder="1" applyAlignment="1">
      <alignment horizontal="center"/>
    </xf>
    <xf numFmtId="0" fontId="16" fillId="9" borderId="40" xfId="0" applyFont="1" applyFill="1" applyBorder="1" applyAlignment="1">
      <alignment horizontal="center"/>
    </xf>
    <xf numFmtId="0" fontId="16" fillId="9" borderId="23" xfId="0" applyFont="1" applyFill="1" applyBorder="1" applyAlignment="1">
      <alignment horizontal="center"/>
    </xf>
    <xf numFmtId="0" fontId="10" fillId="4" borderId="16"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35" fillId="0" borderId="16" xfId="0" applyFont="1" applyBorder="1" applyProtection="1">
      <protection locked="0"/>
    </xf>
    <xf numFmtId="0" fontId="35" fillId="0" borderId="49" xfId="0" applyFont="1" applyBorder="1" applyProtection="1">
      <protection locked="0"/>
    </xf>
    <xf numFmtId="0" fontId="35" fillId="0" borderId="15" xfId="0" applyFont="1" applyBorder="1" applyProtection="1">
      <protection locked="0"/>
    </xf>
    <xf numFmtId="0" fontId="37" fillId="6" borderId="41" xfId="0" applyFont="1" applyFill="1" applyBorder="1" applyAlignment="1">
      <alignment horizontal="center"/>
    </xf>
    <xf numFmtId="0" fontId="37" fillId="6" borderId="49" xfId="0" applyFont="1" applyFill="1" applyBorder="1" applyAlignment="1">
      <alignment horizontal="center"/>
    </xf>
    <xf numFmtId="0" fontId="37" fillId="6" borderId="51" xfId="0" applyFont="1" applyFill="1" applyBorder="1" applyAlignment="1">
      <alignment horizontal="center"/>
    </xf>
    <xf numFmtId="0" fontId="15" fillId="7" borderId="37" xfId="0" applyFont="1" applyFill="1" applyBorder="1" applyAlignment="1">
      <alignment horizontal="center" vertical="center"/>
    </xf>
    <xf numFmtId="0" fontId="31" fillId="0" borderId="0" xfId="0" applyFont="1" applyAlignment="1">
      <alignment horizontal="left" wrapText="1"/>
    </xf>
    <xf numFmtId="0" fontId="10" fillId="4" borderId="1" xfId="0" applyFont="1" applyFill="1" applyBorder="1" applyAlignment="1">
      <alignment horizontal="center" vertical="center" wrapText="1"/>
    </xf>
    <xf numFmtId="0" fontId="0" fillId="0" borderId="32" xfId="0" applyBorder="1" applyProtection="1">
      <protection locked="0"/>
    </xf>
    <xf numFmtId="0" fontId="0" fillId="0" borderId="33" xfId="0" applyBorder="1" applyProtection="1">
      <protection locked="0"/>
    </xf>
    <xf numFmtId="0" fontId="16" fillId="7" borderId="30" xfId="0" applyFont="1" applyFill="1" applyBorder="1" applyAlignment="1">
      <alignment horizontal="right"/>
    </xf>
    <xf numFmtId="0" fontId="16" fillId="7" borderId="1" xfId="0" applyFont="1" applyFill="1" applyBorder="1" applyAlignment="1">
      <alignment horizontal="right"/>
    </xf>
    <xf numFmtId="0" fontId="16" fillId="7" borderId="1" xfId="0" applyFont="1" applyFill="1" applyBorder="1" applyAlignment="1">
      <alignment horizontal="center"/>
    </xf>
    <xf numFmtId="0" fontId="32" fillId="10" borderId="42" xfId="0" applyFont="1" applyFill="1" applyBorder="1" applyAlignment="1">
      <alignment horizontal="center"/>
    </xf>
    <xf numFmtId="0" fontId="32" fillId="10" borderId="40" xfId="0" applyFont="1" applyFill="1" applyBorder="1" applyAlignment="1">
      <alignment horizontal="center"/>
    </xf>
    <xf numFmtId="0" fontId="32" fillId="10" borderId="23" xfId="0" applyFont="1" applyFill="1" applyBorder="1" applyAlignment="1">
      <alignment horizontal="center"/>
    </xf>
    <xf numFmtId="8" fontId="0" fillId="6" borderId="52" xfId="0" applyNumberFormat="1" applyFill="1" applyBorder="1" applyAlignment="1">
      <alignment horizontal="center"/>
    </xf>
    <xf numFmtId="0" fontId="0" fillId="6" borderId="43" xfId="0" applyFill="1" applyBorder="1" applyAlignment="1">
      <alignment horizontal="center"/>
    </xf>
    <xf numFmtId="0" fontId="0" fillId="6" borderId="45" xfId="0" applyFill="1" applyBorder="1" applyAlignment="1">
      <alignment horizontal="center"/>
    </xf>
    <xf numFmtId="0" fontId="0" fillId="6" borderId="47"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6" fillId="0" borderId="24" xfId="2" applyBorder="1" applyAlignment="1" applyProtection="1">
      <alignment horizontal="left" vertical="center" wrapText="1"/>
      <protection locked="0"/>
    </xf>
    <xf numFmtId="0" fontId="6" fillId="0" borderId="25" xfId="2" applyBorder="1" applyAlignment="1" applyProtection="1">
      <alignment horizontal="left" vertical="center" wrapText="1"/>
      <protection locked="0"/>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0" fillId="0" borderId="1" xfId="0" applyBorder="1" applyAlignment="1" applyProtection="1">
      <alignment horizontal="center"/>
      <protection locked="0"/>
    </xf>
    <xf numFmtId="0" fontId="0" fillId="0" borderId="33" xfId="0" applyBorder="1" applyAlignment="1" applyProtection="1">
      <alignment horizontal="center"/>
      <protection locked="0"/>
    </xf>
    <xf numFmtId="0" fontId="14" fillId="0" borderId="0" xfId="0" applyFont="1"/>
    <xf numFmtId="0" fontId="14" fillId="0" borderId="31" xfId="0" applyFont="1" applyBorder="1"/>
    <xf numFmtId="0" fontId="16" fillId="8" borderId="42" xfId="0" applyFont="1" applyFill="1" applyBorder="1" applyAlignment="1">
      <alignment horizontal="center"/>
    </xf>
    <xf numFmtId="0" fontId="16" fillId="8" borderId="40" xfId="0" applyFont="1" applyFill="1" applyBorder="1" applyAlignment="1">
      <alignment horizontal="center"/>
    </xf>
    <xf numFmtId="0" fontId="16" fillId="8" borderId="23" xfId="0" applyFont="1" applyFill="1" applyBorder="1" applyAlignment="1">
      <alignment horizontal="center"/>
    </xf>
    <xf numFmtId="0" fontId="31" fillId="0" borderId="1" xfId="0" applyFont="1" applyBorder="1" applyAlignment="1" applyProtection="1">
      <alignment horizontal="left" vertical="top"/>
      <protection locked="0"/>
    </xf>
    <xf numFmtId="0" fontId="16" fillId="7" borderId="1" xfId="0" applyFont="1" applyFill="1" applyBorder="1" applyAlignment="1">
      <alignment horizontal="right" wrapText="1"/>
    </xf>
    <xf numFmtId="0" fontId="16" fillId="7" borderId="1" xfId="0" applyFont="1" applyFill="1" applyBorder="1" applyAlignment="1">
      <alignment horizontal="right" vertical="center"/>
    </xf>
    <xf numFmtId="0" fontId="31" fillId="0" borderId="16" xfId="0" applyFont="1" applyBorder="1" applyProtection="1">
      <protection locked="0"/>
    </xf>
    <xf numFmtId="0" fontId="31" fillId="0" borderId="49" xfId="0" applyFont="1" applyBorder="1" applyProtection="1">
      <protection locked="0"/>
    </xf>
    <xf numFmtId="0" fontId="31" fillId="0" borderId="15" xfId="0" applyFont="1" applyBorder="1" applyProtection="1">
      <protection locked="0"/>
    </xf>
    <xf numFmtId="0" fontId="14" fillId="0" borderId="16" xfId="0" applyFont="1" applyBorder="1" applyProtection="1">
      <protection locked="0"/>
    </xf>
    <xf numFmtId="0" fontId="14" fillId="0" borderId="15" xfId="0" applyFont="1" applyBorder="1" applyProtection="1">
      <protection locked="0"/>
    </xf>
    <xf numFmtId="0" fontId="14" fillId="0" borderId="16" xfId="0" applyFont="1" applyBorder="1" applyAlignment="1" applyProtection="1">
      <alignment horizontal="right"/>
      <protection locked="0"/>
    </xf>
    <xf numFmtId="0" fontId="14" fillId="0" borderId="15" xfId="0" applyFont="1" applyBorder="1" applyAlignment="1" applyProtection="1">
      <alignment horizontal="right"/>
      <protection locked="0"/>
    </xf>
    <xf numFmtId="0" fontId="27" fillId="0" borderId="1" xfId="0" applyFont="1" applyFill="1" applyBorder="1" applyAlignment="1" applyProtection="1">
      <alignment horizontal="left"/>
      <protection locked="0"/>
    </xf>
    <xf numFmtId="0" fontId="35" fillId="0" borderId="30" xfId="0" applyFont="1" applyFill="1" applyBorder="1" applyProtection="1">
      <protection locked="0"/>
    </xf>
  </cellXfs>
  <cellStyles count="3">
    <cellStyle name="Hyperlink" xfId="2" builtinId="8"/>
    <cellStyle name="Normal" xfId="0" builtinId="0"/>
    <cellStyle name="Percent" xfId="1" builtinId="5"/>
  </cellStyles>
  <dxfs count="32">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ECFBFE"/>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85732</xdr:colOff>
      <xdr:row>0</xdr:row>
      <xdr:rowOff>47626</xdr:rowOff>
    </xdr:from>
    <xdr:to>
      <xdr:col>4</xdr:col>
      <xdr:colOff>210508</xdr:colOff>
      <xdr:row>2</xdr:row>
      <xdr:rowOff>96680</xdr:rowOff>
    </xdr:to>
    <xdr:pic>
      <xdr:nvPicPr>
        <xdr:cNvPr id="2" name="Picture 1">
          <a:extLst>
            <a:ext uri="{FF2B5EF4-FFF2-40B4-BE49-F238E27FC236}">
              <a16:creationId xmlns:a16="http://schemas.microsoft.com/office/drawing/2014/main" id="{F52C1605-2D97-439D-819E-6D33891BAA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1" t="16183" r="541" b="19083"/>
        <a:stretch/>
      </xdr:blipFill>
      <xdr:spPr>
        <a:xfrm>
          <a:off x="85732" y="47626"/>
          <a:ext cx="2200274" cy="523875"/>
        </a:xfrm>
        <a:prstGeom prst="rect">
          <a:avLst/>
        </a:prstGeom>
      </xdr:spPr>
    </xdr:pic>
    <xdr:clientData/>
  </xdr:twoCellAnchor>
  <xdr:twoCellAnchor editAs="oneCell">
    <xdr:from>
      <xdr:col>0</xdr:col>
      <xdr:colOff>85732</xdr:colOff>
      <xdr:row>0</xdr:row>
      <xdr:rowOff>47626</xdr:rowOff>
    </xdr:from>
    <xdr:to>
      <xdr:col>4</xdr:col>
      <xdr:colOff>206698</xdr:colOff>
      <xdr:row>2</xdr:row>
      <xdr:rowOff>92870</xdr:rowOff>
    </xdr:to>
    <xdr:pic>
      <xdr:nvPicPr>
        <xdr:cNvPr id="3" name="Picture 2">
          <a:extLst>
            <a:ext uri="{FF2B5EF4-FFF2-40B4-BE49-F238E27FC236}">
              <a16:creationId xmlns:a16="http://schemas.microsoft.com/office/drawing/2014/main" id="{1564435F-3793-45FE-A037-3A9A9DD38A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1" t="16183" r="541" b="19083"/>
        <a:stretch/>
      </xdr:blipFill>
      <xdr:spPr>
        <a:xfrm>
          <a:off x="87637" y="49531"/>
          <a:ext cx="2237421" cy="532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pslo-my.sharepoint.com/personal/bmonterr_calpoly_edu/Documents/Documents/Poly%20Travel/Cash%20Advance/Cash%20Advance%20form_DOMESTIC_ALL.xlsx" TargetMode="External"/><Relationship Id="rId1" Type="http://schemas.openxmlformats.org/officeDocument/2006/relationships/externalLinkPath" Target="/personal/bmonterr_calpoly_edu/Documents/Documents/Poly%20Travel/Cash%20Advance/Cash%20Advance%20form_DOMESTIC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Request_1A"/>
      <sheetName val="Cash Advance Form"/>
      <sheetName val="Roster"/>
      <sheetName val="Versions"/>
      <sheetName val="Data"/>
    </sheetNames>
    <sheetDataSet>
      <sheetData sheetId="0"/>
      <sheetData sheetId="1"/>
      <sheetData sheetId="2">
        <row r="16">
          <cell r="X16">
            <v>0</v>
          </cell>
        </row>
      </sheetData>
      <sheetData sheetId="3"/>
      <sheetData sheetId="4"/>
      <sheetData sheetId="5">
        <row r="6">
          <cell r="Y6">
            <v>0.65500000000000003</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31" tableBorderDxfId="30" totalsRowBorderDxfId="29">
  <autoFilter ref="A1:C14" xr:uid="{2D5A5ABF-B840-445B-B35C-3BE7A5300D43}"/>
  <tableColumns count="3">
    <tableColumn id="1" xr3:uid="{7E9DAA8C-B76E-42EB-9EC8-CCC165C4B263}" name="Version" dataDxfId="28"/>
    <tableColumn id="2" xr3:uid="{C0C8E237-F155-4CC7-BCCD-88891EDFA982}" name="Changes" dataDxfId="27"/>
    <tableColumn id="3" xr3:uid="{8E8CF180-BF1D-4282-8B8F-AB3016E3E2BA}" name="Date" dataDxfId="2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25" dataDxfId="23" headerRowBorderDxfId="24" tableBorderDxfId="22" totalsRowBorderDxfId="21">
  <autoFilter ref="D3:H269" xr:uid="{4E4300BC-A960-4A6B-ACC2-33428942FB17}"/>
  <tableColumns count="5">
    <tableColumn id="1" xr3:uid="{D9FD2219-6ED6-464D-A8E8-59B8F5AADAC2}" name="M &amp;IE Rate" dataDxfId="20"/>
    <tableColumn id="2" xr3:uid="{6E01541D-3123-4083-837E-775F620887FF}" name="Breakfast" dataDxfId="19"/>
    <tableColumn id="3" xr3:uid="{857ED8B7-AC71-4F51-825C-F4E7ECCD0912}" name="Lunch" dataDxfId="18"/>
    <tableColumn id="4" xr3:uid="{81F785C4-A9BC-4DE3-B2E8-8ECF6AADB9A8}" name="Dinner" dataDxfId="17"/>
    <tableColumn id="5" xr3:uid="{752CFECF-4D6F-4F08-8FEF-15BB5C50AF4F}" name="Incidentals" dataDxfId="1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15">
  <autoFilter ref="A3:A8" xr:uid="{5F75E236-A492-43C9-A45C-9CBDFF809241}"/>
  <tableColumns count="1">
    <tableColumn id="1" xr3:uid="{21AEA441-B4B7-4E57-AC9C-39110AEB307D}" name="Per Diem Rate" dataDxfId="1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13">
  <autoFilter ref="P3:U9" xr:uid="{007F24E3-9B62-4D75-AB94-D629A941E876}"/>
  <tableColumns count="6">
    <tableColumn id="1" xr3:uid="{A52B328C-657E-4123-A996-B689BA143149}" name="Per Diem Rate" dataDxfId="12"/>
    <tableColumn id="2" xr3:uid="{D718D368-7E6D-4AFB-A352-76B37A8562BB}" name="Bfast" dataDxfId="11"/>
    <tableColumn id="3" xr3:uid="{23874979-C1D3-45FC-BA75-886E7CFF6C7F}" name="Lunch" dataDxfId="10"/>
    <tableColumn id="4" xr3:uid="{5BBF119C-0224-441D-B400-68C964BF3CB6}" name="Dinner" dataDxfId="9"/>
    <tableColumn id="5" xr3:uid="{ABB4ECA3-75DB-4B39-846C-8A527BC9560B}" name="Incidental" dataDxfId="8"/>
    <tableColumn id="6" xr3:uid="{8A1DFD0E-9BE1-4120-B3A6-B83E05C33FA5}" name="First/Last Day Per Diem" dataDxfId="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E0F1A9-7896-46BF-AA85-BBF2EBE0B8EC}" name="TblAllRates10" displayName="TblAllRates10" ref="P12:U18" totalsRowShown="0" headerRowDxfId="6">
  <autoFilter ref="P12:U18" xr:uid="{3DE0F1A9-7896-46BF-AA85-BBF2EBE0B8EC}"/>
  <tableColumns count="6">
    <tableColumn id="1" xr3:uid="{F018CEFB-DD7E-4C8F-9FCF-34C43AB2B788}" name="Per Diem Rate" dataDxfId="5"/>
    <tableColumn id="2" xr3:uid="{CBC7F820-D875-473E-A0F3-A954E49B5491}" name="Bfast" dataDxfId="4"/>
    <tableColumn id="3" xr3:uid="{98AC49FD-613F-4FEE-8C09-E180FE71A6DE}" name="Lunch" dataDxfId="3"/>
    <tableColumn id="4" xr3:uid="{497F0443-94C6-45CA-ABDB-64C52DD0A1D2}" name="Dinner" dataDxfId="2"/>
    <tableColumn id="5" xr3:uid="{2BF159F9-085F-462E-8447-95395100F1F8}" name="Incidental" dataDxfId="1"/>
    <tableColumn id="6" xr3:uid="{6ED5C6D6-D994-4B6D-9194-15CCCBEAB5F3}" name="First/Last Day Per Diem"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fd.calpoly.edu/risk-management/driver-safety/docs/cp-driver-safety-policy.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sheetPr>
  <dimension ref="A2:Q36"/>
  <sheetViews>
    <sheetView showGridLines="0" workbookViewId="0">
      <selection activeCell="B21" sqref="B21:Q21"/>
    </sheetView>
  </sheetViews>
  <sheetFormatPr defaultRowHeight="15" x14ac:dyDescent="0.25"/>
  <cols>
    <col min="2" max="2" width="7.28515625" customWidth="1"/>
    <col min="17" max="17" width="20" customWidth="1"/>
  </cols>
  <sheetData>
    <row r="2" spans="1:17" ht="18.75" x14ac:dyDescent="0.3">
      <c r="B2" s="2" t="s">
        <v>56</v>
      </c>
    </row>
    <row r="3" spans="1:17" ht="25.5" customHeight="1" x14ac:dyDescent="0.25">
      <c r="B3" s="49"/>
    </row>
    <row r="4" spans="1:17" x14ac:dyDescent="0.25">
      <c r="A4" s="25"/>
      <c r="B4" s="106" t="s">
        <v>57</v>
      </c>
      <c r="C4" s="106"/>
      <c r="D4" s="106"/>
      <c r="E4" s="106"/>
      <c r="F4" s="106"/>
      <c r="G4" s="106"/>
      <c r="H4" s="106"/>
      <c r="I4" s="106"/>
      <c r="J4" s="106"/>
      <c r="K4" s="106"/>
      <c r="L4" s="106"/>
      <c r="M4" s="106"/>
      <c r="N4" s="106"/>
      <c r="O4" s="106"/>
      <c r="P4" s="106"/>
      <c r="Q4" s="106"/>
    </row>
    <row r="5" spans="1:17" x14ac:dyDescent="0.25">
      <c r="A5" s="25"/>
      <c r="B5" s="107"/>
      <c r="C5" s="107"/>
      <c r="D5" s="107"/>
      <c r="E5" s="107"/>
      <c r="F5" s="107"/>
      <c r="G5" s="107"/>
      <c r="H5" s="107"/>
      <c r="I5" s="107"/>
      <c r="J5" s="107"/>
      <c r="K5" s="107"/>
      <c r="L5" s="107"/>
      <c r="M5" s="107"/>
      <c r="N5" s="107"/>
      <c r="O5" s="107"/>
      <c r="P5" s="107"/>
      <c r="Q5" s="107"/>
    </row>
    <row r="6" spans="1:17" ht="20.100000000000001" customHeight="1" x14ac:dyDescent="0.25">
      <c r="A6" s="25">
        <v>1</v>
      </c>
      <c r="B6" s="108" t="s">
        <v>83</v>
      </c>
      <c r="C6" s="108"/>
      <c r="D6" s="108"/>
      <c r="E6" s="108"/>
      <c r="F6" s="108"/>
      <c r="G6" s="108"/>
      <c r="H6" s="108"/>
      <c r="I6" s="108"/>
      <c r="J6" s="108"/>
      <c r="K6" s="108"/>
      <c r="L6" s="108"/>
      <c r="M6" s="108"/>
      <c r="N6" s="108"/>
      <c r="O6" s="108"/>
      <c r="P6" s="108"/>
      <c r="Q6" s="108"/>
    </row>
    <row r="7" spans="1:17" ht="20.100000000000001" customHeight="1" x14ac:dyDescent="0.25">
      <c r="A7" s="25">
        <v>2</v>
      </c>
      <c r="B7" s="109" t="s">
        <v>82</v>
      </c>
      <c r="C7" s="109"/>
      <c r="D7" s="109"/>
      <c r="E7" s="109"/>
      <c r="F7" s="109"/>
      <c r="G7" s="109"/>
      <c r="H7" s="109"/>
      <c r="I7" s="109"/>
      <c r="J7" s="109"/>
      <c r="K7" s="109"/>
      <c r="L7" s="109"/>
      <c r="M7" s="109"/>
      <c r="N7" s="109"/>
      <c r="O7" s="109"/>
      <c r="P7" s="109"/>
      <c r="Q7" s="109"/>
    </row>
    <row r="8" spans="1:17" ht="24" customHeight="1" x14ac:dyDescent="0.25">
      <c r="A8" s="25"/>
      <c r="B8" s="51" t="s">
        <v>66</v>
      </c>
      <c r="C8" s="110" t="s">
        <v>81</v>
      </c>
      <c r="D8" s="110"/>
      <c r="E8" s="110"/>
      <c r="F8" s="110"/>
      <c r="G8" s="110"/>
      <c r="H8" s="110"/>
      <c r="I8" s="110"/>
      <c r="J8" s="110"/>
      <c r="K8" s="110"/>
      <c r="L8" s="110"/>
      <c r="M8" s="110"/>
      <c r="N8" s="110"/>
      <c r="O8" s="110"/>
      <c r="P8" s="110"/>
      <c r="Q8" s="110"/>
    </row>
    <row r="9" spans="1:17" ht="38.25" customHeight="1" x14ac:dyDescent="0.25">
      <c r="A9" s="25"/>
      <c r="B9" s="51" t="s">
        <v>67</v>
      </c>
      <c r="C9" s="110" t="s">
        <v>58</v>
      </c>
      <c r="D9" s="110"/>
      <c r="E9" s="110"/>
      <c r="F9" s="110"/>
      <c r="G9" s="110"/>
      <c r="H9" s="110"/>
      <c r="I9" s="110"/>
      <c r="J9" s="110"/>
      <c r="K9" s="110"/>
      <c r="L9" s="110"/>
      <c r="M9" s="110"/>
      <c r="N9" s="110"/>
      <c r="O9" s="110"/>
      <c r="P9" s="110"/>
      <c r="Q9" s="110"/>
    </row>
    <row r="10" spans="1:17" ht="22.5" customHeight="1" x14ac:dyDescent="0.25">
      <c r="A10" s="25"/>
      <c r="B10" s="51" t="s">
        <v>68</v>
      </c>
      <c r="C10" s="110" t="s">
        <v>80</v>
      </c>
      <c r="D10" s="110"/>
      <c r="E10" s="110"/>
      <c r="F10" s="110"/>
      <c r="G10" s="110"/>
      <c r="H10" s="110"/>
      <c r="I10" s="110"/>
      <c r="J10" s="110"/>
      <c r="K10" s="110"/>
      <c r="L10" s="110"/>
      <c r="M10" s="110"/>
      <c r="N10" s="110"/>
      <c r="O10" s="110"/>
      <c r="P10" s="110"/>
      <c r="Q10" s="110"/>
    </row>
    <row r="11" spans="1:17" ht="21.75" customHeight="1" x14ac:dyDescent="0.25">
      <c r="A11" s="25">
        <v>3</v>
      </c>
      <c r="B11" s="109" t="s">
        <v>79</v>
      </c>
      <c r="C11" s="109"/>
      <c r="D11" s="109"/>
      <c r="E11" s="109"/>
      <c r="F11" s="109"/>
      <c r="G11" s="109"/>
      <c r="H11" s="109"/>
      <c r="I11" s="109"/>
      <c r="J11" s="109"/>
      <c r="K11" s="109"/>
      <c r="L11" s="109"/>
      <c r="M11" s="109"/>
      <c r="N11" s="109"/>
      <c r="O11" s="109"/>
      <c r="P11" s="109"/>
      <c r="Q11" s="109"/>
    </row>
    <row r="12" spans="1:17" ht="21" customHeight="1" x14ac:dyDescent="0.25">
      <c r="A12" s="25">
        <v>4</v>
      </c>
      <c r="B12" s="111" t="s">
        <v>78</v>
      </c>
      <c r="C12" s="111"/>
      <c r="D12" s="111"/>
      <c r="E12" s="111"/>
      <c r="F12" s="111"/>
      <c r="G12" s="111"/>
      <c r="H12" s="111"/>
      <c r="I12" s="111"/>
      <c r="J12" s="111"/>
      <c r="K12" s="111"/>
      <c r="L12" s="111"/>
      <c r="M12" s="111"/>
      <c r="N12" s="111"/>
      <c r="O12" s="111"/>
      <c r="P12" s="111"/>
      <c r="Q12" s="111"/>
    </row>
    <row r="13" spans="1:17" ht="22.5" customHeight="1" x14ac:dyDescent="0.25">
      <c r="A13" s="25">
        <v>5</v>
      </c>
      <c r="B13" s="112" t="s">
        <v>77</v>
      </c>
      <c r="C13" s="112"/>
      <c r="D13" s="112"/>
      <c r="E13" s="112"/>
      <c r="F13" s="112"/>
      <c r="G13" s="112"/>
      <c r="H13" s="112"/>
      <c r="I13" s="112"/>
      <c r="J13" s="112"/>
      <c r="K13" s="112"/>
      <c r="L13" s="112"/>
      <c r="M13" s="112"/>
      <c r="N13" s="112"/>
      <c r="O13" s="112"/>
      <c r="P13" s="112"/>
      <c r="Q13" s="112"/>
    </row>
    <row r="14" spans="1:17" ht="23.25" customHeight="1" x14ac:dyDescent="0.25">
      <c r="A14" s="25">
        <v>6</v>
      </c>
      <c r="B14" s="111" t="s">
        <v>76</v>
      </c>
      <c r="C14" s="111"/>
      <c r="D14" s="111"/>
      <c r="E14" s="111"/>
      <c r="F14" s="111"/>
      <c r="G14" s="111"/>
      <c r="H14" s="111"/>
      <c r="I14" s="111"/>
      <c r="J14" s="111"/>
      <c r="K14" s="111"/>
      <c r="L14" s="111"/>
      <c r="M14" s="111"/>
      <c r="N14" s="111"/>
      <c r="O14" s="111"/>
      <c r="P14" s="111"/>
      <c r="Q14" s="111"/>
    </row>
    <row r="15" spans="1:17" ht="36" customHeight="1" x14ac:dyDescent="0.25">
      <c r="A15" s="25">
        <v>7</v>
      </c>
      <c r="B15" s="111" t="s">
        <v>59</v>
      </c>
      <c r="C15" s="111"/>
      <c r="D15" s="111"/>
      <c r="E15" s="111"/>
      <c r="F15" s="111"/>
      <c r="G15" s="111"/>
      <c r="H15" s="111"/>
      <c r="I15" s="111"/>
      <c r="J15" s="111"/>
      <c r="K15" s="111"/>
      <c r="L15" s="111"/>
      <c r="M15" s="111"/>
      <c r="N15" s="111"/>
      <c r="O15" s="111"/>
      <c r="P15" s="111"/>
      <c r="Q15" s="111"/>
    </row>
    <row r="16" spans="1:17" ht="40.5" customHeight="1" x14ac:dyDescent="0.25">
      <c r="A16" s="25">
        <v>8</v>
      </c>
      <c r="B16" s="109" t="s">
        <v>71</v>
      </c>
      <c r="C16" s="109"/>
      <c r="D16" s="109"/>
      <c r="E16" s="109"/>
      <c r="F16" s="109"/>
      <c r="G16" s="109"/>
      <c r="H16" s="109"/>
      <c r="I16" s="109"/>
      <c r="J16" s="109"/>
      <c r="K16" s="109"/>
      <c r="L16" s="109"/>
      <c r="M16" s="109"/>
      <c r="N16" s="109"/>
      <c r="O16" s="109"/>
      <c r="P16" s="109"/>
      <c r="Q16" s="109"/>
    </row>
    <row r="17" spans="1:17" ht="33" customHeight="1" x14ac:dyDescent="0.25">
      <c r="A17" s="25"/>
      <c r="B17" s="51" t="s">
        <v>69</v>
      </c>
      <c r="C17" s="110" t="s">
        <v>60</v>
      </c>
      <c r="D17" s="110"/>
      <c r="E17" s="110"/>
      <c r="F17" s="110"/>
      <c r="G17" s="110"/>
      <c r="H17" s="110"/>
      <c r="I17" s="110"/>
      <c r="J17" s="110"/>
      <c r="K17" s="110"/>
      <c r="L17" s="110"/>
      <c r="M17" s="110"/>
      <c r="N17" s="110"/>
      <c r="O17" s="110"/>
      <c r="P17" s="110"/>
      <c r="Q17" s="110"/>
    </row>
    <row r="18" spans="1:17" ht="21.75" customHeight="1" x14ac:dyDescent="0.25">
      <c r="A18" s="25"/>
      <c r="B18" s="51" t="s">
        <v>70</v>
      </c>
      <c r="C18" s="110" t="s">
        <v>61</v>
      </c>
      <c r="D18" s="110"/>
      <c r="E18" s="110"/>
      <c r="F18" s="110"/>
      <c r="G18" s="110"/>
      <c r="H18" s="110"/>
      <c r="I18" s="110"/>
      <c r="J18" s="110"/>
      <c r="K18" s="110"/>
      <c r="L18" s="110"/>
      <c r="M18" s="110"/>
      <c r="N18" s="110"/>
      <c r="O18" s="110"/>
      <c r="P18" s="110"/>
      <c r="Q18" s="110"/>
    </row>
    <row r="19" spans="1:17" ht="40.5" customHeight="1" x14ac:dyDescent="0.25">
      <c r="A19" s="25">
        <v>9</v>
      </c>
      <c r="B19" s="110" t="s">
        <v>62</v>
      </c>
      <c r="C19" s="110"/>
      <c r="D19" s="110"/>
      <c r="E19" s="110"/>
      <c r="F19" s="110"/>
      <c r="G19" s="110"/>
      <c r="H19" s="110"/>
      <c r="I19" s="110"/>
      <c r="J19" s="110"/>
      <c r="K19" s="110"/>
      <c r="L19" s="110"/>
      <c r="M19" s="110"/>
      <c r="N19" s="110"/>
      <c r="O19" s="110"/>
      <c r="P19" s="110"/>
      <c r="Q19" s="110"/>
    </row>
    <row r="20" spans="1:17" ht="21.75" customHeight="1" x14ac:dyDescent="0.25">
      <c r="A20" s="25">
        <v>10</v>
      </c>
      <c r="B20" s="109" t="s">
        <v>63</v>
      </c>
      <c r="C20" s="109"/>
      <c r="D20" s="109"/>
      <c r="E20" s="109"/>
      <c r="F20" s="109"/>
      <c r="G20" s="109"/>
      <c r="H20" s="109"/>
      <c r="I20" s="109"/>
      <c r="J20" s="109"/>
      <c r="K20" s="109"/>
      <c r="L20" s="109"/>
      <c r="M20" s="109"/>
      <c r="N20" s="109"/>
      <c r="O20" s="109"/>
      <c r="P20" s="109"/>
      <c r="Q20" s="109"/>
    </row>
    <row r="21" spans="1:17" ht="20.100000000000001" customHeight="1" x14ac:dyDescent="0.25">
      <c r="A21" s="25">
        <v>11</v>
      </c>
      <c r="B21" s="109" t="s">
        <v>64</v>
      </c>
      <c r="C21" s="109"/>
      <c r="D21" s="109"/>
      <c r="E21" s="109"/>
      <c r="F21" s="109"/>
      <c r="G21" s="109"/>
      <c r="H21" s="109"/>
      <c r="I21" s="109"/>
      <c r="J21" s="109"/>
      <c r="K21" s="109"/>
      <c r="L21" s="109"/>
      <c r="M21" s="109"/>
      <c r="N21" s="109"/>
      <c r="O21" s="109"/>
      <c r="P21" s="109"/>
      <c r="Q21" s="109"/>
    </row>
    <row r="22" spans="1:17" ht="22.5" customHeight="1" x14ac:dyDescent="0.25">
      <c r="A22" s="25">
        <v>12</v>
      </c>
      <c r="B22" s="48" t="s">
        <v>84</v>
      </c>
    </row>
    <row r="23" spans="1:17" ht="22.5" customHeight="1" x14ac:dyDescent="0.25">
      <c r="A23" s="25">
        <v>13</v>
      </c>
      <c r="B23" s="109" t="s">
        <v>72</v>
      </c>
      <c r="C23" s="109"/>
      <c r="D23" s="109"/>
      <c r="E23" s="109"/>
      <c r="F23" s="109"/>
      <c r="G23" s="109"/>
      <c r="H23" s="109"/>
      <c r="I23" s="109"/>
      <c r="J23" s="109"/>
      <c r="K23" s="109"/>
      <c r="L23" s="109"/>
      <c r="M23" s="109"/>
      <c r="N23" s="109"/>
      <c r="O23" s="109"/>
      <c r="P23" s="109"/>
      <c r="Q23" s="109"/>
    </row>
    <row r="24" spans="1:17" ht="19.5" customHeight="1" x14ac:dyDescent="0.25">
      <c r="A24" s="25">
        <v>14</v>
      </c>
      <c r="B24" s="109" t="s">
        <v>73</v>
      </c>
      <c r="C24" s="109"/>
      <c r="D24" s="109"/>
      <c r="E24" s="109"/>
      <c r="F24" s="109"/>
      <c r="G24" s="109"/>
      <c r="H24" s="109"/>
      <c r="I24" s="109"/>
      <c r="J24" s="109"/>
      <c r="K24" s="109"/>
      <c r="L24" s="109"/>
      <c r="M24" s="109"/>
      <c r="N24" s="109"/>
      <c r="O24" s="109"/>
      <c r="P24" s="109"/>
      <c r="Q24" s="109"/>
    </row>
    <row r="25" spans="1:17" ht="25.5" customHeight="1" x14ac:dyDescent="0.25">
      <c r="A25" s="25">
        <v>15</v>
      </c>
      <c r="B25" s="109" t="s">
        <v>74</v>
      </c>
      <c r="C25" s="109"/>
      <c r="D25" s="109"/>
      <c r="E25" s="109"/>
      <c r="F25" s="109"/>
      <c r="G25" s="109"/>
      <c r="H25" s="109"/>
      <c r="I25" s="109"/>
      <c r="J25" s="109"/>
      <c r="K25" s="109"/>
      <c r="L25" s="109"/>
      <c r="M25" s="109"/>
      <c r="N25" s="109"/>
      <c r="O25" s="109"/>
      <c r="P25" s="109"/>
      <c r="Q25" s="109"/>
    </row>
    <row r="26" spans="1:17" ht="20.100000000000001" customHeight="1" x14ac:dyDescent="0.25">
      <c r="A26" s="25">
        <v>16</v>
      </c>
      <c r="B26" s="109" t="s">
        <v>75</v>
      </c>
      <c r="C26" s="109"/>
      <c r="D26" s="109"/>
      <c r="E26" s="109"/>
      <c r="F26" s="109"/>
      <c r="G26" s="109"/>
      <c r="H26" s="109"/>
      <c r="I26" s="109"/>
      <c r="J26" s="109"/>
      <c r="K26" s="109"/>
      <c r="L26" s="109"/>
      <c r="M26" s="109"/>
      <c r="N26" s="109"/>
      <c r="O26" s="109"/>
      <c r="P26" s="109"/>
      <c r="Q26" s="109"/>
    </row>
    <row r="27" spans="1:17" x14ac:dyDescent="0.25">
      <c r="B27" s="109" t="s">
        <v>65</v>
      </c>
      <c r="C27" s="109"/>
      <c r="D27" s="109"/>
      <c r="E27" s="109"/>
      <c r="F27" s="109"/>
      <c r="G27" s="109"/>
      <c r="H27" s="109"/>
      <c r="I27" s="109"/>
      <c r="J27" s="109"/>
      <c r="K27" s="109"/>
      <c r="L27" s="109"/>
      <c r="M27" s="109"/>
      <c r="N27" s="109"/>
      <c r="O27" s="109"/>
      <c r="P27" s="109"/>
      <c r="Q27" s="109"/>
    </row>
    <row r="30" spans="1:17" x14ac:dyDescent="0.25">
      <c r="A30" s="25"/>
      <c r="B30" s="50"/>
    </row>
    <row r="31" spans="1:17" x14ac:dyDescent="0.25">
      <c r="A31" s="25"/>
      <c r="B31" s="50"/>
    </row>
    <row r="32" spans="1:17" x14ac:dyDescent="0.25">
      <c r="A32" s="25"/>
    </row>
    <row r="33" spans="1:1" x14ac:dyDescent="0.25">
      <c r="A33" s="25"/>
    </row>
    <row r="34" spans="1:1" x14ac:dyDescent="0.25">
      <c r="A34" s="25"/>
    </row>
    <row r="35" spans="1:1" x14ac:dyDescent="0.25">
      <c r="A35" s="25"/>
    </row>
    <row r="36" spans="1:1" x14ac:dyDescent="0.25">
      <c r="A36" s="25"/>
    </row>
  </sheetData>
  <mergeCells count="23">
    <mergeCell ref="B27:Q27"/>
    <mergeCell ref="B20:Q20"/>
    <mergeCell ref="B21:Q21"/>
    <mergeCell ref="B23:Q23"/>
    <mergeCell ref="B24:Q24"/>
    <mergeCell ref="B25:Q25"/>
    <mergeCell ref="B26:Q26"/>
    <mergeCell ref="B4:Q4"/>
    <mergeCell ref="B5:Q5"/>
    <mergeCell ref="B6:Q6"/>
    <mergeCell ref="B7:Q7"/>
    <mergeCell ref="B19:Q19"/>
    <mergeCell ref="C8:Q8"/>
    <mergeCell ref="C9:Q9"/>
    <mergeCell ref="C10:Q10"/>
    <mergeCell ref="B11:Q11"/>
    <mergeCell ref="B12:Q12"/>
    <mergeCell ref="B13:Q13"/>
    <mergeCell ref="B14:Q14"/>
    <mergeCell ref="B15:Q15"/>
    <mergeCell ref="B16:Q16"/>
    <mergeCell ref="C17:Q17"/>
    <mergeCell ref="C18:Q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05685-7E8B-4760-A92E-EE11AF46CEA3}">
  <dimension ref="B1:Q34"/>
  <sheetViews>
    <sheetView tabSelected="1" zoomScale="90" zoomScaleNormal="90" workbookViewId="0">
      <selection activeCell="S21" sqref="S21"/>
    </sheetView>
  </sheetViews>
  <sheetFormatPr defaultRowHeight="15" x14ac:dyDescent="0.25"/>
  <cols>
    <col min="1" max="1" width="1.85546875" customWidth="1"/>
    <col min="2" max="2" width="11.140625" customWidth="1"/>
    <col min="5" max="5" width="9.5703125" customWidth="1"/>
    <col min="6" max="6" width="10.140625" customWidth="1"/>
    <col min="9" max="9" width="1.42578125" customWidth="1"/>
    <col min="10" max="10" width="2.42578125" customWidth="1"/>
    <col min="11" max="11" width="9.140625" customWidth="1"/>
    <col min="12" max="12" width="8.85546875" customWidth="1"/>
    <col min="14" max="14" width="1.140625" customWidth="1"/>
    <col min="15" max="15" width="7.140625" customWidth="1"/>
    <col min="16" max="16" width="7.7109375" customWidth="1"/>
    <col min="17" max="17" width="12.42578125" customWidth="1"/>
  </cols>
  <sheetData>
    <row r="1" spans="2:17" ht="34.5" customHeight="1" x14ac:dyDescent="0.35">
      <c r="G1" s="60" t="s">
        <v>120</v>
      </c>
    </row>
    <row r="2" spans="2:17" ht="3.75" customHeight="1" x14ac:dyDescent="0.25"/>
    <row r="3" spans="2:17" ht="15.75" thickBot="1" x14ac:dyDescent="0.3">
      <c r="B3" s="40">
        <f ca="1">TODAY()</f>
        <v>45406</v>
      </c>
      <c r="C3" s="36"/>
      <c r="D3" s="36"/>
      <c r="E3" s="36"/>
      <c r="F3" s="36"/>
      <c r="G3" s="36"/>
      <c r="H3" s="36"/>
      <c r="I3" s="36"/>
      <c r="J3" s="36"/>
      <c r="K3" s="37"/>
      <c r="L3" s="37"/>
      <c r="M3" s="37"/>
      <c r="N3" s="37"/>
      <c r="O3" s="38"/>
      <c r="P3" s="38"/>
      <c r="Q3" s="38"/>
    </row>
    <row r="4" spans="2:17" x14ac:dyDescent="0.25">
      <c r="B4" s="42" t="s">
        <v>91</v>
      </c>
      <c r="C4" s="43"/>
      <c r="D4" s="43"/>
      <c r="E4" s="43"/>
      <c r="F4" s="43"/>
      <c r="G4" s="43"/>
      <c r="H4" s="43"/>
      <c r="I4" s="43"/>
      <c r="J4" s="43"/>
      <c r="K4" s="44"/>
      <c r="L4" s="44"/>
      <c r="M4" s="44"/>
      <c r="N4" s="44"/>
      <c r="O4" s="45"/>
      <c r="P4" s="45"/>
      <c r="Q4" s="58"/>
    </row>
    <row r="5" spans="2:17" ht="15" customHeight="1" x14ac:dyDescent="0.25">
      <c r="B5" s="163" t="s">
        <v>49</v>
      </c>
      <c r="C5" s="164"/>
      <c r="D5" s="186"/>
      <c r="E5" s="186"/>
      <c r="F5" s="187" t="s">
        <v>90</v>
      </c>
      <c r="G5" s="187"/>
      <c r="H5" s="187"/>
      <c r="I5" s="187"/>
      <c r="J5" s="187"/>
      <c r="K5" s="187"/>
      <c r="L5" s="189"/>
      <c r="M5" s="190"/>
      <c r="N5" s="191"/>
      <c r="O5" s="164" t="s">
        <v>85</v>
      </c>
      <c r="P5" s="164"/>
      <c r="Q5" s="65"/>
    </row>
    <row r="6" spans="2:17" ht="15" customHeight="1" x14ac:dyDescent="0.25">
      <c r="B6" s="163" t="s">
        <v>31</v>
      </c>
      <c r="C6" s="164"/>
      <c r="D6" s="186"/>
      <c r="E6" s="186"/>
      <c r="F6" s="164" t="s">
        <v>92</v>
      </c>
      <c r="G6" s="164"/>
      <c r="H6" s="164"/>
      <c r="I6" s="164"/>
      <c r="J6" s="164"/>
      <c r="K6" s="164"/>
      <c r="L6" s="189"/>
      <c r="M6" s="190"/>
      <c r="N6" s="191"/>
      <c r="O6" s="164" t="s">
        <v>86</v>
      </c>
      <c r="P6" s="164"/>
      <c r="Q6" s="65"/>
    </row>
    <row r="7" spans="2:17" x14ac:dyDescent="0.25">
      <c r="B7" s="163" t="s">
        <v>50</v>
      </c>
      <c r="C7" s="164"/>
      <c r="D7" s="196"/>
      <c r="E7" s="196"/>
      <c r="F7" s="165" t="s">
        <v>101</v>
      </c>
      <c r="G7" s="165"/>
      <c r="H7" s="165"/>
      <c r="I7" s="165"/>
      <c r="J7" s="165"/>
      <c r="K7" s="165"/>
      <c r="L7" s="165"/>
      <c r="M7" s="192"/>
      <c r="N7" s="193"/>
      <c r="O7" s="188" t="s">
        <v>106</v>
      </c>
      <c r="P7" s="188"/>
      <c r="Q7" s="158">
        <f>Q6-Q5</f>
        <v>0</v>
      </c>
    </row>
    <row r="8" spans="2:17" x14ac:dyDescent="0.25">
      <c r="B8" s="163" t="s">
        <v>51</v>
      </c>
      <c r="C8" s="164"/>
      <c r="D8" s="186"/>
      <c r="E8" s="186"/>
      <c r="F8" s="164" t="s">
        <v>105</v>
      </c>
      <c r="G8" s="164"/>
      <c r="H8" s="164"/>
      <c r="I8" s="164"/>
      <c r="J8" s="164"/>
      <c r="K8" s="164"/>
      <c r="L8" s="164"/>
      <c r="M8" s="194"/>
      <c r="N8" s="195"/>
      <c r="O8" s="188"/>
      <c r="P8" s="188"/>
      <c r="Q8" s="158"/>
    </row>
    <row r="9" spans="2:17" ht="5.25" customHeight="1" x14ac:dyDescent="0.25">
      <c r="B9" s="53"/>
      <c r="Q9" s="46"/>
    </row>
    <row r="10" spans="2:17" ht="14.25" customHeight="1" x14ac:dyDescent="0.25">
      <c r="B10" s="177" t="s">
        <v>100</v>
      </c>
      <c r="C10" s="179"/>
      <c r="D10" s="179"/>
      <c r="E10" s="179"/>
      <c r="F10" s="179"/>
      <c r="G10" s="179"/>
      <c r="H10" s="179"/>
      <c r="I10" s="61"/>
      <c r="J10" s="55"/>
      <c r="K10" s="63" t="s">
        <v>122</v>
      </c>
      <c r="Q10" s="46"/>
    </row>
    <row r="11" spans="2:17" ht="15" customHeight="1" x14ac:dyDescent="0.25">
      <c r="B11" s="177"/>
      <c r="C11" s="179"/>
      <c r="D11" s="179"/>
      <c r="E11" s="179"/>
      <c r="F11" s="179"/>
      <c r="G11" s="179"/>
      <c r="H11" s="179"/>
      <c r="I11" s="61"/>
      <c r="J11" s="55"/>
      <c r="K11" s="181" t="s">
        <v>108</v>
      </c>
      <c r="L11" s="181"/>
      <c r="M11" s="181"/>
      <c r="N11" s="181"/>
      <c r="O11" s="181"/>
      <c r="P11" s="181"/>
      <c r="Q11" s="182"/>
    </row>
    <row r="12" spans="2:17" ht="18.75" customHeight="1" thickBot="1" x14ac:dyDescent="0.3">
      <c r="B12" s="178"/>
      <c r="C12" s="180"/>
      <c r="D12" s="180"/>
      <c r="E12" s="180"/>
      <c r="F12" s="180"/>
      <c r="G12" s="180"/>
      <c r="H12" s="180"/>
      <c r="I12" s="52"/>
      <c r="J12" s="47"/>
      <c r="K12" s="175" t="s">
        <v>117</v>
      </c>
      <c r="L12" s="175"/>
      <c r="M12" s="175"/>
      <c r="N12" s="175"/>
      <c r="O12" s="175"/>
      <c r="P12" s="175"/>
      <c r="Q12" s="176"/>
    </row>
    <row r="13" spans="2:17" ht="5.25" customHeight="1" thickBot="1" x14ac:dyDescent="0.3">
      <c r="B13" s="62"/>
      <c r="C13" s="54"/>
      <c r="D13" s="54"/>
      <c r="E13" s="54"/>
      <c r="F13" s="54"/>
      <c r="G13" s="54"/>
      <c r="H13" s="54"/>
      <c r="I13" s="61"/>
      <c r="K13" s="78"/>
      <c r="L13" s="78"/>
      <c r="M13" s="78"/>
      <c r="N13" s="78"/>
      <c r="O13" s="78"/>
      <c r="P13" s="78"/>
      <c r="Q13" s="78"/>
    </row>
    <row r="14" spans="2:17" ht="17.25" customHeight="1" thickBot="1" x14ac:dyDescent="0.3">
      <c r="B14" s="79" t="s">
        <v>52</v>
      </c>
      <c r="C14" s="80"/>
      <c r="D14" s="80"/>
      <c r="E14" s="80"/>
      <c r="F14" s="80"/>
      <c r="G14" s="80"/>
      <c r="H14" s="80"/>
      <c r="I14" s="80"/>
      <c r="J14" s="80"/>
      <c r="K14" s="80"/>
      <c r="L14" s="80"/>
      <c r="M14" s="80"/>
      <c r="N14" s="80"/>
      <c r="O14" s="80"/>
      <c r="P14" s="80"/>
      <c r="Q14" s="81"/>
    </row>
    <row r="15" spans="2:17" x14ac:dyDescent="0.25">
      <c r="B15" s="183" t="s">
        <v>98</v>
      </c>
      <c r="C15" s="184"/>
      <c r="D15" s="184"/>
      <c r="E15" s="184"/>
      <c r="F15" s="184"/>
      <c r="G15" s="184"/>
      <c r="H15" s="185"/>
      <c r="I15" s="59"/>
      <c r="J15" s="146" t="s">
        <v>99</v>
      </c>
      <c r="K15" s="147"/>
      <c r="L15" s="147"/>
      <c r="M15" s="148"/>
      <c r="N15" s="77"/>
      <c r="O15" s="166" t="s">
        <v>109</v>
      </c>
      <c r="P15" s="167"/>
      <c r="Q15" s="168"/>
    </row>
    <row r="16" spans="2:17" x14ac:dyDescent="0.25">
      <c r="B16" s="66" t="s">
        <v>32</v>
      </c>
      <c r="C16" s="67" t="s">
        <v>93</v>
      </c>
      <c r="D16" s="67" t="s">
        <v>33</v>
      </c>
      <c r="E16" s="67" t="s">
        <v>94</v>
      </c>
      <c r="F16" s="67" t="s">
        <v>95</v>
      </c>
      <c r="G16" s="67" t="s">
        <v>34</v>
      </c>
      <c r="H16" s="68" t="s">
        <v>22</v>
      </c>
      <c r="I16" s="39"/>
      <c r="J16" s="142" t="s">
        <v>96</v>
      </c>
      <c r="K16" s="143"/>
      <c r="L16" s="67" t="s">
        <v>97</v>
      </c>
      <c r="M16" s="68" t="s">
        <v>22</v>
      </c>
      <c r="N16" s="39"/>
      <c r="O16" s="155" t="s">
        <v>110</v>
      </c>
      <c r="P16" s="156"/>
      <c r="Q16" s="157"/>
    </row>
    <row r="17" spans="2:17" x14ac:dyDescent="0.25">
      <c r="B17" s="97" t="s">
        <v>121</v>
      </c>
      <c r="C17" s="55">
        <v>126500</v>
      </c>
      <c r="D17" s="55"/>
      <c r="E17" s="55"/>
      <c r="F17" s="55"/>
      <c r="G17" s="55"/>
      <c r="H17" s="98"/>
      <c r="I17" s="99"/>
      <c r="J17" s="144"/>
      <c r="K17" s="145"/>
      <c r="L17" s="55"/>
      <c r="M17" s="98"/>
      <c r="O17" s="169">
        <f>'[1]Cash Advance Form'!X16</f>
        <v>0</v>
      </c>
      <c r="P17" s="170"/>
      <c r="Q17" s="171"/>
    </row>
    <row r="18" spans="2:17" ht="15.75" thickBot="1" x14ac:dyDescent="0.3">
      <c r="B18" s="100"/>
      <c r="C18" s="101"/>
      <c r="D18" s="101"/>
      <c r="E18" s="101"/>
      <c r="F18" s="101"/>
      <c r="G18" s="101"/>
      <c r="H18" s="102"/>
      <c r="I18" s="103"/>
      <c r="J18" s="161"/>
      <c r="K18" s="162"/>
      <c r="L18" s="101"/>
      <c r="M18" s="102"/>
      <c r="N18" s="47"/>
      <c r="O18" s="172"/>
      <c r="P18" s="173"/>
      <c r="Q18" s="174"/>
    </row>
    <row r="19" spans="2:17" ht="3.75" customHeight="1" thickBot="1" x14ac:dyDescent="0.3"/>
    <row r="20" spans="2:17" ht="15" customHeight="1" x14ac:dyDescent="0.25">
      <c r="B20" s="82" t="s">
        <v>119</v>
      </c>
      <c r="C20" s="43"/>
      <c r="D20" s="43"/>
      <c r="E20" s="43"/>
      <c r="F20" s="43"/>
      <c r="G20" s="43"/>
      <c r="H20" s="43"/>
      <c r="I20" s="43"/>
      <c r="J20" s="43"/>
      <c r="K20" s="43"/>
      <c r="L20" s="43"/>
      <c r="M20" s="43"/>
      <c r="N20" s="43"/>
      <c r="O20" s="43"/>
      <c r="P20" s="43"/>
      <c r="Q20" s="83"/>
    </row>
    <row r="21" spans="2:17" ht="33.75" customHeight="1" x14ac:dyDescent="0.25">
      <c r="B21" s="84" t="s">
        <v>118</v>
      </c>
      <c r="C21" s="56" t="s">
        <v>16</v>
      </c>
      <c r="D21" s="56" t="s">
        <v>104</v>
      </c>
      <c r="E21" s="56" t="s">
        <v>54</v>
      </c>
      <c r="F21" s="56" t="s">
        <v>24</v>
      </c>
      <c r="G21" s="57" t="s">
        <v>19</v>
      </c>
      <c r="H21" s="56" t="s">
        <v>114</v>
      </c>
      <c r="I21" s="160" t="s">
        <v>113</v>
      </c>
      <c r="J21" s="160"/>
      <c r="K21" s="160"/>
      <c r="L21" s="64" t="s">
        <v>25</v>
      </c>
      <c r="M21" s="149" t="s">
        <v>107</v>
      </c>
      <c r="N21" s="150"/>
      <c r="O21" s="150"/>
      <c r="P21" s="151"/>
      <c r="Q21" s="85" t="s">
        <v>11</v>
      </c>
    </row>
    <row r="22" spans="2:17" x14ac:dyDescent="0.25">
      <c r="B22" s="197"/>
      <c r="C22" s="96">
        <f>IF(B22="group",($M$8*59*($Q$7-M7)),IF(B22="single",59*($Q$7-M7),0))</f>
        <v>0</v>
      </c>
      <c r="D22" s="75">
        <v>100</v>
      </c>
      <c r="E22" s="75">
        <v>200</v>
      </c>
      <c r="F22" s="75"/>
      <c r="G22" s="75"/>
      <c r="H22" s="76"/>
      <c r="I22" s="141">
        <f>H22*[1]Data!Y6</f>
        <v>0</v>
      </c>
      <c r="J22" s="141"/>
      <c r="K22" s="141"/>
      <c r="L22" s="74"/>
      <c r="M22" s="152"/>
      <c r="N22" s="153"/>
      <c r="O22" s="153"/>
      <c r="P22" s="154"/>
      <c r="Q22" s="104">
        <f>SUM(C22:M22)</f>
        <v>300</v>
      </c>
    </row>
    <row r="23" spans="2:17" x14ac:dyDescent="0.25">
      <c r="B23" s="197"/>
      <c r="C23" s="96">
        <f t="shared" ref="C23:C27" si="0">IF(B23="group",($M$7*59*$Q$7),IF(B23="single",59*$Q$7,0))</f>
        <v>0</v>
      </c>
      <c r="D23" s="74"/>
      <c r="E23" s="74"/>
      <c r="F23" s="74"/>
      <c r="G23" s="74"/>
      <c r="H23" s="76"/>
      <c r="I23" s="141">
        <f>H23*[1]Data!Y7</f>
        <v>0</v>
      </c>
      <c r="J23" s="141"/>
      <c r="K23" s="141"/>
      <c r="L23" s="74"/>
      <c r="M23" s="152"/>
      <c r="N23" s="153"/>
      <c r="O23" s="153"/>
      <c r="P23" s="154"/>
      <c r="Q23" s="104">
        <f t="shared" ref="Q23:Q27" si="1">SUM(C23:M23)</f>
        <v>0</v>
      </c>
    </row>
    <row r="24" spans="2:17" x14ac:dyDescent="0.25">
      <c r="B24" s="197"/>
      <c r="C24" s="96">
        <f t="shared" si="0"/>
        <v>0</v>
      </c>
      <c r="D24" s="74"/>
      <c r="E24" s="74"/>
      <c r="F24" s="74"/>
      <c r="G24" s="74"/>
      <c r="H24" s="76"/>
      <c r="I24" s="141">
        <f>H24*[1]Data!Y8</f>
        <v>0</v>
      </c>
      <c r="J24" s="141"/>
      <c r="K24" s="141"/>
      <c r="L24" s="74"/>
      <c r="M24" s="152"/>
      <c r="N24" s="153"/>
      <c r="O24" s="153"/>
      <c r="P24" s="154"/>
      <c r="Q24" s="104">
        <f t="shared" si="1"/>
        <v>0</v>
      </c>
    </row>
    <row r="25" spans="2:17" x14ac:dyDescent="0.25">
      <c r="B25" s="197"/>
      <c r="C25" s="96">
        <f t="shared" si="0"/>
        <v>0</v>
      </c>
      <c r="D25" s="74"/>
      <c r="E25" s="74"/>
      <c r="F25" s="74"/>
      <c r="G25" s="74"/>
      <c r="H25" s="76"/>
      <c r="I25" s="141">
        <f>H25*[1]Data!Y9</f>
        <v>0</v>
      </c>
      <c r="J25" s="141"/>
      <c r="K25" s="141"/>
      <c r="L25" s="74"/>
      <c r="M25" s="152"/>
      <c r="N25" s="153"/>
      <c r="O25" s="153"/>
      <c r="P25" s="154"/>
      <c r="Q25" s="104">
        <f t="shared" si="1"/>
        <v>0</v>
      </c>
    </row>
    <row r="26" spans="2:17" x14ac:dyDescent="0.25">
      <c r="B26" s="197"/>
      <c r="C26" s="96">
        <f t="shared" si="0"/>
        <v>0</v>
      </c>
      <c r="D26" s="74"/>
      <c r="E26" s="74"/>
      <c r="F26" s="74"/>
      <c r="G26" s="74"/>
      <c r="H26" s="76"/>
      <c r="I26" s="141">
        <f>H26*[1]Data!Y10</f>
        <v>0</v>
      </c>
      <c r="J26" s="141"/>
      <c r="K26" s="141"/>
      <c r="L26" s="74"/>
      <c r="M26" s="152"/>
      <c r="N26" s="153"/>
      <c r="O26" s="153"/>
      <c r="P26" s="154"/>
      <c r="Q26" s="104">
        <f t="shared" si="1"/>
        <v>0</v>
      </c>
    </row>
    <row r="27" spans="2:17" x14ac:dyDescent="0.25">
      <c r="B27" s="197"/>
      <c r="C27" s="96">
        <f t="shared" si="0"/>
        <v>0</v>
      </c>
      <c r="D27" s="74"/>
      <c r="E27" s="74"/>
      <c r="F27" s="74"/>
      <c r="G27" s="74"/>
      <c r="H27" s="76"/>
      <c r="I27" s="141">
        <f>H27*[1]Data!Y11</f>
        <v>0</v>
      </c>
      <c r="J27" s="141"/>
      <c r="K27" s="141"/>
      <c r="L27" s="74"/>
      <c r="M27" s="153"/>
      <c r="N27" s="153"/>
      <c r="O27" s="153"/>
      <c r="P27" s="154"/>
      <c r="Q27" s="104">
        <f t="shared" si="1"/>
        <v>0</v>
      </c>
    </row>
    <row r="28" spans="2:17" ht="26.25" customHeight="1" thickBot="1" x14ac:dyDescent="0.3">
      <c r="B28" s="86"/>
      <c r="C28" s="87"/>
      <c r="D28" s="88"/>
      <c r="E28" s="87"/>
      <c r="F28" s="87"/>
      <c r="G28" s="87"/>
      <c r="H28" s="87"/>
      <c r="I28" s="87"/>
      <c r="J28" s="87"/>
      <c r="K28" s="87"/>
      <c r="L28" s="87"/>
      <c r="M28" s="87"/>
      <c r="N28" s="87"/>
      <c r="O28" s="89"/>
      <c r="P28" s="90" t="s">
        <v>111</v>
      </c>
      <c r="Q28" s="105">
        <f>SUM(Q22:Q27)</f>
        <v>300</v>
      </c>
    </row>
    <row r="29" spans="2:17" ht="7.5" customHeight="1" x14ac:dyDescent="0.25">
      <c r="B29" s="91"/>
      <c r="C29" s="91"/>
      <c r="D29" s="92"/>
      <c r="E29" s="91"/>
      <c r="F29" s="91"/>
      <c r="G29" s="91"/>
      <c r="H29" s="91"/>
      <c r="I29" s="91"/>
      <c r="J29" s="91"/>
      <c r="K29" s="91"/>
      <c r="L29" s="91"/>
      <c r="M29" s="91"/>
      <c r="N29" s="91"/>
      <c r="O29" s="93"/>
      <c r="P29" s="94"/>
      <c r="Q29" s="95"/>
    </row>
    <row r="30" spans="2:17" ht="47.25" customHeight="1" thickBot="1" x14ac:dyDescent="0.3">
      <c r="B30" s="159" t="s">
        <v>112</v>
      </c>
      <c r="C30" s="159"/>
      <c r="D30" s="159"/>
      <c r="E30" s="159"/>
      <c r="F30" s="159"/>
      <c r="G30" s="159"/>
      <c r="H30" s="159"/>
      <c r="I30" s="159"/>
      <c r="J30" s="159"/>
      <c r="K30" s="159"/>
      <c r="L30" s="159"/>
      <c r="M30" s="159"/>
      <c r="N30" s="159"/>
      <c r="O30" s="159"/>
      <c r="P30" s="159"/>
      <c r="Q30" s="159"/>
    </row>
    <row r="31" spans="2:17" ht="15" customHeight="1" x14ac:dyDescent="0.25">
      <c r="B31" s="116" t="s">
        <v>38</v>
      </c>
      <c r="C31" s="117"/>
      <c r="D31" s="69" t="s">
        <v>30</v>
      </c>
      <c r="E31" s="116" t="s">
        <v>115</v>
      </c>
      <c r="F31" s="117"/>
      <c r="G31" s="70" t="s">
        <v>30</v>
      </c>
      <c r="H31" s="116" t="s">
        <v>55</v>
      </c>
      <c r="I31" s="133"/>
      <c r="J31" s="133"/>
      <c r="K31" s="117"/>
      <c r="L31" s="71" t="s">
        <v>30</v>
      </c>
      <c r="M31" s="124" t="s">
        <v>116</v>
      </c>
      <c r="N31" s="125"/>
      <c r="O31" s="125"/>
      <c r="P31" s="125"/>
      <c r="Q31" s="126"/>
    </row>
    <row r="32" spans="2:17" x14ac:dyDescent="0.25">
      <c r="B32" s="118"/>
      <c r="C32" s="119"/>
      <c r="D32" s="113"/>
      <c r="E32" s="118"/>
      <c r="F32" s="119"/>
      <c r="G32" s="113"/>
      <c r="H32" s="134"/>
      <c r="I32" s="135"/>
      <c r="J32" s="135"/>
      <c r="K32" s="136"/>
      <c r="L32" s="72"/>
      <c r="M32" s="127"/>
      <c r="N32" s="128"/>
      <c r="O32" s="128"/>
      <c r="P32" s="128"/>
      <c r="Q32" s="129"/>
    </row>
    <row r="33" spans="2:17" ht="15" customHeight="1" x14ac:dyDescent="0.25">
      <c r="B33" s="120" t="s">
        <v>39</v>
      </c>
      <c r="C33" s="121"/>
      <c r="D33" s="114"/>
      <c r="E33" s="120" t="s">
        <v>39</v>
      </c>
      <c r="F33" s="121"/>
      <c r="G33" s="114"/>
      <c r="H33" s="120" t="s">
        <v>39</v>
      </c>
      <c r="I33" s="137"/>
      <c r="J33" s="137"/>
      <c r="K33" s="121"/>
      <c r="L33" s="72"/>
      <c r="M33" s="127"/>
      <c r="N33" s="128"/>
      <c r="O33" s="128"/>
      <c r="P33" s="128"/>
      <c r="Q33" s="129"/>
    </row>
    <row r="34" spans="2:17" ht="20.25" customHeight="1" thickBot="1" x14ac:dyDescent="0.3">
      <c r="B34" s="122"/>
      <c r="C34" s="123"/>
      <c r="D34" s="115"/>
      <c r="E34" s="122"/>
      <c r="F34" s="123"/>
      <c r="G34" s="115"/>
      <c r="H34" s="138"/>
      <c r="I34" s="139"/>
      <c r="J34" s="139"/>
      <c r="K34" s="140"/>
      <c r="L34" s="73"/>
      <c r="M34" s="130"/>
      <c r="N34" s="131"/>
      <c r="O34" s="131"/>
      <c r="P34" s="131"/>
      <c r="Q34" s="132"/>
    </row>
  </sheetData>
  <sheetProtection sheet="1" objects="1" scenarios="1"/>
  <mergeCells count="62">
    <mergeCell ref="B8:C8"/>
    <mergeCell ref="D8:E8"/>
    <mergeCell ref="F5:K5"/>
    <mergeCell ref="F6:K6"/>
    <mergeCell ref="O7:P8"/>
    <mergeCell ref="L5:N5"/>
    <mergeCell ref="L6:N6"/>
    <mergeCell ref="M7:N7"/>
    <mergeCell ref="M8:N8"/>
    <mergeCell ref="B5:C5"/>
    <mergeCell ref="D5:E5"/>
    <mergeCell ref="O5:P5"/>
    <mergeCell ref="B6:C6"/>
    <mergeCell ref="D6:E6"/>
    <mergeCell ref="O6:P6"/>
    <mergeCell ref="Q7:Q8"/>
    <mergeCell ref="D7:E7"/>
    <mergeCell ref="B30:Q30"/>
    <mergeCell ref="I21:K21"/>
    <mergeCell ref="J18:K18"/>
    <mergeCell ref="B7:C7"/>
    <mergeCell ref="F8:L8"/>
    <mergeCell ref="F7:L7"/>
    <mergeCell ref="O15:Q15"/>
    <mergeCell ref="O17:Q18"/>
    <mergeCell ref="K12:Q12"/>
    <mergeCell ref="B10:B12"/>
    <mergeCell ref="C10:H12"/>
    <mergeCell ref="K11:Q11"/>
    <mergeCell ref="B15:H15"/>
    <mergeCell ref="I25:K25"/>
    <mergeCell ref="I26:K26"/>
    <mergeCell ref="J16:K16"/>
    <mergeCell ref="J17:K17"/>
    <mergeCell ref="J15:M15"/>
    <mergeCell ref="I27:K27"/>
    <mergeCell ref="M21:P21"/>
    <mergeCell ref="M22:P22"/>
    <mergeCell ref="M23:P23"/>
    <mergeCell ref="M24:P24"/>
    <mergeCell ref="M25:P25"/>
    <mergeCell ref="M26:P26"/>
    <mergeCell ref="M27:P27"/>
    <mergeCell ref="O16:Q16"/>
    <mergeCell ref="I22:K22"/>
    <mergeCell ref="I23:K23"/>
    <mergeCell ref="I24:K24"/>
    <mergeCell ref="B31:C31"/>
    <mergeCell ref="B32:C32"/>
    <mergeCell ref="B33:C33"/>
    <mergeCell ref="B34:C34"/>
    <mergeCell ref="D32:D34"/>
    <mergeCell ref="M31:Q34"/>
    <mergeCell ref="H31:K31"/>
    <mergeCell ref="H32:K32"/>
    <mergeCell ref="H33:K33"/>
    <mergeCell ref="H34:K34"/>
    <mergeCell ref="G32:G34"/>
    <mergeCell ref="E31:F31"/>
    <mergeCell ref="E32:F32"/>
    <mergeCell ref="E33:F33"/>
    <mergeCell ref="E34:F34"/>
  </mergeCells>
  <hyperlinks>
    <hyperlink ref="K12:Q12" r:id="rId1" display="Driver Safety program" xr:uid="{BBBE16D6-E8A4-43DD-BA05-B5E89F447C02}"/>
  </hyperlinks>
  <pageMargins left="0.45" right="0.45" top="0.5" bottom="0.5" header="0.3" footer="0.3"/>
  <pageSetup orientation="landscape"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64B93F76-2723-4058-9993-81D23CA6CC63}">
          <x14:formula1>
            <xm:f>Data!$X$12:$X$18</xm:f>
          </x14:formula1>
          <xm:sqref>D7:E7</xm:sqref>
        </x14:dataValidation>
        <x14:dataValidation type="list" allowBlank="1" showInputMessage="1" showErrorMessage="1" xr:uid="{80F9B450-43E8-4478-9F42-256EA63E4FD4}">
          <x14:formula1>
            <xm:f>Data!$X$27:$X$28</xm:f>
          </x14:formula1>
          <xm:sqref>B22:B27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G24" sqref="G24"/>
    </sheetView>
  </sheetViews>
  <sheetFormatPr defaultRowHeight="15" x14ac:dyDescent="0.25"/>
  <cols>
    <col min="1" max="1" width="9.140625" customWidth="1"/>
    <col min="2" max="2" width="49.85546875" customWidth="1"/>
    <col min="3" max="3" width="10.42578125" bestFit="1" customWidth="1"/>
  </cols>
  <sheetData>
    <row r="1" spans="1:3" x14ac:dyDescent="0.25">
      <c r="A1" s="33" t="s">
        <v>26</v>
      </c>
      <c r="B1" s="34" t="s">
        <v>29</v>
      </c>
      <c r="C1" s="28" t="s">
        <v>30</v>
      </c>
    </row>
    <row r="2" spans="1:3" x14ac:dyDescent="0.25">
      <c r="A2" s="30">
        <v>1</v>
      </c>
      <c r="B2" s="29" t="s">
        <v>27</v>
      </c>
      <c r="C2" s="32">
        <v>45236</v>
      </c>
    </row>
    <row r="3" spans="1:3" x14ac:dyDescent="0.25">
      <c r="A3" s="30">
        <v>2</v>
      </c>
      <c r="B3" s="29" t="s">
        <v>28</v>
      </c>
      <c r="C3" s="32">
        <v>45243</v>
      </c>
    </row>
    <row r="4" spans="1:3" x14ac:dyDescent="0.25">
      <c r="A4" s="30"/>
      <c r="B4" s="29"/>
      <c r="C4" s="31"/>
    </row>
    <row r="5" spans="1:3" x14ac:dyDescent="0.25">
      <c r="A5" s="30"/>
      <c r="B5" s="29"/>
      <c r="C5" s="31"/>
    </row>
    <row r="6" spans="1:3" x14ac:dyDescent="0.25">
      <c r="A6" s="30"/>
      <c r="B6" s="29"/>
      <c r="C6" s="31"/>
    </row>
    <row r="7" spans="1:3" x14ac:dyDescent="0.25">
      <c r="A7" s="30"/>
      <c r="B7" s="29"/>
      <c r="C7" s="31"/>
    </row>
    <row r="8" spans="1:3" x14ac:dyDescent="0.25">
      <c r="A8" s="30"/>
      <c r="B8" s="29"/>
      <c r="C8" s="31"/>
    </row>
    <row r="9" spans="1:3" x14ac:dyDescent="0.25">
      <c r="A9" s="30"/>
      <c r="B9" s="29"/>
      <c r="C9" s="31"/>
    </row>
    <row r="10" spans="1:3" x14ac:dyDescent="0.25">
      <c r="A10" s="30"/>
      <c r="B10" s="29"/>
      <c r="C10" s="31"/>
    </row>
    <row r="11" spans="1:3" x14ac:dyDescent="0.25">
      <c r="A11" s="30"/>
      <c r="B11" s="29"/>
      <c r="C11" s="31"/>
    </row>
    <row r="12" spans="1:3" x14ac:dyDescent="0.25">
      <c r="A12" s="30"/>
      <c r="B12" s="29"/>
      <c r="C12" s="31"/>
    </row>
    <row r="13" spans="1:3" x14ac:dyDescent="0.25">
      <c r="A13" s="30"/>
      <c r="B13" s="29"/>
      <c r="C13" s="31"/>
    </row>
    <row r="14" spans="1:3" x14ac:dyDescent="0.25">
      <c r="A14" s="27"/>
      <c r="B14" s="35"/>
      <c r="C14" s="2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P34" sqref="P34"/>
    </sheetView>
  </sheetViews>
  <sheetFormatPr defaultRowHeight="15" x14ac:dyDescent="0.25"/>
  <cols>
    <col min="1" max="1" width="11.7109375" hidden="1" customWidth="1"/>
    <col min="2" max="3" width="0" hidden="1" customWidth="1"/>
    <col min="4" max="4" width="13.5703125" style="23"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4" t="s">
        <v>14</v>
      </c>
      <c r="P1" s="1" t="s">
        <v>15</v>
      </c>
      <c r="X1" t="s">
        <v>17</v>
      </c>
    </row>
    <row r="3" spans="1:27" x14ac:dyDescent="0.25">
      <c r="A3" s="3" t="s">
        <v>8</v>
      </c>
      <c r="D3" s="21" t="s">
        <v>5</v>
      </c>
      <c r="E3" s="9" t="s">
        <v>0</v>
      </c>
      <c r="F3" s="9" t="s">
        <v>1</v>
      </c>
      <c r="G3" s="9" t="s">
        <v>2</v>
      </c>
      <c r="H3" s="10" t="s">
        <v>6</v>
      </c>
      <c r="J3" s="4" t="s">
        <v>5</v>
      </c>
      <c r="K3" s="4" t="s">
        <v>0</v>
      </c>
      <c r="L3" s="4" t="s">
        <v>1</v>
      </c>
      <c r="M3" s="4" t="s">
        <v>2</v>
      </c>
      <c r="N3" s="4" t="s">
        <v>6</v>
      </c>
      <c r="P3" s="3" t="s">
        <v>8</v>
      </c>
      <c r="Q3" s="3" t="s">
        <v>13</v>
      </c>
      <c r="R3" s="3" t="s">
        <v>1</v>
      </c>
      <c r="S3" s="3" t="s">
        <v>2</v>
      </c>
      <c r="T3" s="3" t="s">
        <v>12</v>
      </c>
      <c r="U3" s="3" t="s">
        <v>3</v>
      </c>
      <c r="X3" t="s">
        <v>18</v>
      </c>
      <c r="Y3" t="s">
        <v>22</v>
      </c>
      <c r="AA3" t="s">
        <v>9</v>
      </c>
    </row>
    <row r="4" spans="1:27" x14ac:dyDescent="0.25">
      <c r="A4" s="3">
        <v>59</v>
      </c>
      <c r="D4" s="22" t="s">
        <v>7</v>
      </c>
      <c r="E4" s="11">
        <v>0.15</v>
      </c>
      <c r="F4" s="41">
        <v>0.25</v>
      </c>
      <c r="G4" s="11">
        <v>0.4</v>
      </c>
      <c r="H4" s="12">
        <v>0.2</v>
      </c>
      <c r="J4" s="4"/>
      <c r="K4" s="7">
        <v>0.15</v>
      </c>
      <c r="L4" s="7">
        <v>0.25</v>
      </c>
      <c r="M4" s="7">
        <v>0.4</v>
      </c>
      <c r="N4" s="7">
        <v>0.2</v>
      </c>
      <c r="P4" s="3">
        <v>59</v>
      </c>
      <c r="Q4" s="19">
        <v>13</v>
      </c>
      <c r="R4" s="19">
        <v>15</v>
      </c>
      <c r="S4" s="19">
        <v>26</v>
      </c>
      <c r="T4" s="19">
        <v>5</v>
      </c>
      <c r="U4" s="19">
        <v>44.25</v>
      </c>
      <c r="X4" t="s">
        <v>19</v>
      </c>
      <c r="AA4" t="s">
        <v>3</v>
      </c>
    </row>
    <row r="5" spans="1:27" x14ac:dyDescent="0.2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20</v>
      </c>
      <c r="AA5" t="s">
        <v>4</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21</v>
      </c>
      <c r="Y6">
        <v>0.65500000000000003</v>
      </c>
      <c r="AA6" t="s">
        <v>23</v>
      </c>
    </row>
    <row r="7" spans="1:27" x14ac:dyDescent="0.2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10</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c r="P12" s="3" t="s">
        <v>8</v>
      </c>
      <c r="Q12" s="3" t="s">
        <v>13</v>
      </c>
      <c r="R12" s="3" t="s">
        <v>1</v>
      </c>
      <c r="S12" s="3" t="s">
        <v>2</v>
      </c>
      <c r="T12" s="3" t="s">
        <v>12</v>
      </c>
      <c r="U12" s="3" t="s">
        <v>3</v>
      </c>
      <c r="X12" t="s">
        <v>40</v>
      </c>
    </row>
    <row r="13" spans="1:27" x14ac:dyDescent="0.25">
      <c r="D13" s="13">
        <v>9</v>
      </c>
      <c r="E13" s="14">
        <v>1</v>
      </c>
      <c r="F13" s="14">
        <v>2</v>
      </c>
      <c r="G13" s="14">
        <v>4</v>
      </c>
      <c r="H13" s="15">
        <v>2</v>
      </c>
      <c r="J13" s="5">
        <v>9</v>
      </c>
      <c r="K13" s="8">
        <f t="shared" si="0"/>
        <v>1</v>
      </c>
      <c r="L13" s="6">
        <f t="shared" si="1"/>
        <v>2</v>
      </c>
      <c r="M13" s="6">
        <f t="shared" si="2"/>
        <v>4</v>
      </c>
      <c r="N13" s="6">
        <f t="shared" si="3"/>
        <v>2</v>
      </c>
      <c r="P13" s="3">
        <v>59</v>
      </c>
      <c r="Q13" s="19">
        <v>13</v>
      </c>
      <c r="R13" s="19">
        <v>15</v>
      </c>
      <c r="S13" s="19">
        <v>26</v>
      </c>
      <c r="T13" s="19">
        <v>5</v>
      </c>
      <c r="U13" s="19">
        <v>44.25</v>
      </c>
      <c r="X13" t="s">
        <v>41</v>
      </c>
    </row>
    <row r="14" spans="1:27" x14ac:dyDescent="0.25">
      <c r="D14" s="13">
        <v>10</v>
      </c>
      <c r="E14" s="14">
        <v>2</v>
      </c>
      <c r="F14" s="14">
        <v>2</v>
      </c>
      <c r="G14" s="14">
        <v>4</v>
      </c>
      <c r="H14" s="15">
        <v>2</v>
      </c>
      <c r="J14" s="5">
        <v>10</v>
      </c>
      <c r="K14" s="8">
        <f t="shared" si="0"/>
        <v>2</v>
      </c>
      <c r="L14" s="6">
        <f t="shared" si="1"/>
        <v>3</v>
      </c>
      <c r="M14" s="6">
        <f t="shared" si="2"/>
        <v>4</v>
      </c>
      <c r="N14" s="6">
        <f t="shared" si="3"/>
        <v>2</v>
      </c>
      <c r="P14" s="3" t="s">
        <v>10</v>
      </c>
      <c r="Q14" s="3"/>
      <c r="R14" s="3"/>
      <c r="S14" s="3"/>
      <c r="T14" s="3"/>
      <c r="U14" s="3"/>
      <c r="X14" t="s">
        <v>42</v>
      </c>
    </row>
    <row r="15" spans="1:27" x14ac:dyDescent="0.25">
      <c r="D15" s="13">
        <v>11</v>
      </c>
      <c r="E15" s="14">
        <v>2</v>
      </c>
      <c r="F15" s="14">
        <v>3</v>
      </c>
      <c r="G15" s="14">
        <v>4</v>
      </c>
      <c r="H15" s="15">
        <v>2</v>
      </c>
      <c r="J15" s="5">
        <v>11</v>
      </c>
      <c r="K15" s="8">
        <f t="shared" si="0"/>
        <v>2</v>
      </c>
      <c r="L15" s="6">
        <f t="shared" si="1"/>
        <v>3</v>
      </c>
      <c r="M15" s="6">
        <f t="shared" si="2"/>
        <v>4</v>
      </c>
      <c r="N15" s="6">
        <f t="shared" si="3"/>
        <v>2</v>
      </c>
      <c r="X15" t="s">
        <v>43</v>
      </c>
    </row>
    <row r="16" spans="1:27" x14ac:dyDescent="0.25">
      <c r="D16" s="13">
        <v>12</v>
      </c>
      <c r="E16" s="14">
        <v>2</v>
      </c>
      <c r="F16" s="14">
        <v>3</v>
      </c>
      <c r="G16" s="14">
        <v>5</v>
      </c>
      <c r="H16" s="15">
        <v>2</v>
      </c>
      <c r="J16" s="5">
        <v>12</v>
      </c>
      <c r="K16" s="8">
        <f t="shared" si="0"/>
        <v>2</v>
      </c>
      <c r="L16" s="6">
        <f t="shared" si="1"/>
        <v>3</v>
      </c>
      <c r="M16" s="6">
        <f t="shared" si="2"/>
        <v>5</v>
      </c>
      <c r="N16" s="6">
        <f t="shared" si="3"/>
        <v>2</v>
      </c>
      <c r="X16" t="s">
        <v>44</v>
      </c>
    </row>
    <row r="17" spans="4:24" x14ac:dyDescent="0.25">
      <c r="D17" s="13">
        <v>13</v>
      </c>
      <c r="E17" s="14">
        <v>2</v>
      </c>
      <c r="F17" s="14">
        <v>3</v>
      </c>
      <c r="G17" s="14">
        <v>5</v>
      </c>
      <c r="H17" s="15">
        <v>3</v>
      </c>
      <c r="J17" s="5">
        <v>13</v>
      </c>
      <c r="K17" s="8">
        <f t="shared" si="0"/>
        <v>2</v>
      </c>
      <c r="L17" s="6">
        <f t="shared" si="1"/>
        <v>3</v>
      </c>
      <c r="M17" s="6">
        <f t="shared" si="2"/>
        <v>5</v>
      </c>
      <c r="N17" s="6">
        <f t="shared" si="3"/>
        <v>3</v>
      </c>
      <c r="X17" t="s">
        <v>45</v>
      </c>
    </row>
    <row r="18" spans="4:24" x14ac:dyDescent="0.25">
      <c r="D18" s="13">
        <v>14</v>
      </c>
      <c r="E18" s="14">
        <v>2</v>
      </c>
      <c r="F18" s="14">
        <v>4</v>
      </c>
      <c r="G18" s="14">
        <v>5</v>
      </c>
      <c r="H18" s="15">
        <v>3</v>
      </c>
      <c r="J18" s="5">
        <v>14</v>
      </c>
      <c r="K18" s="8">
        <f t="shared" si="0"/>
        <v>2</v>
      </c>
      <c r="L18" s="6">
        <f t="shared" si="1"/>
        <v>4</v>
      </c>
      <c r="M18" s="6">
        <f t="shared" si="2"/>
        <v>6</v>
      </c>
      <c r="N18" s="6">
        <f t="shared" si="3"/>
        <v>3</v>
      </c>
      <c r="X18" t="s">
        <v>53</v>
      </c>
    </row>
    <row r="19" spans="4:24" x14ac:dyDescent="0.25">
      <c r="D19" s="13">
        <v>15</v>
      </c>
      <c r="E19" s="14">
        <v>2</v>
      </c>
      <c r="F19" s="14">
        <v>4</v>
      </c>
      <c r="G19" s="14">
        <v>6</v>
      </c>
      <c r="H19" s="15">
        <v>3</v>
      </c>
      <c r="J19" s="5">
        <v>15</v>
      </c>
      <c r="K19" s="8">
        <f t="shared" si="0"/>
        <v>2</v>
      </c>
      <c r="L19" s="6">
        <f t="shared" si="1"/>
        <v>4</v>
      </c>
      <c r="M19" s="6">
        <f t="shared" si="2"/>
        <v>6</v>
      </c>
      <c r="N19" s="6">
        <f t="shared" si="3"/>
        <v>3</v>
      </c>
    </row>
    <row r="20" spans="4:24" x14ac:dyDescent="0.25">
      <c r="D20" s="13">
        <v>16</v>
      </c>
      <c r="E20" s="14">
        <v>2</v>
      </c>
      <c r="F20" s="14">
        <v>4</v>
      </c>
      <c r="G20" s="14">
        <v>7</v>
      </c>
      <c r="H20" s="15">
        <v>3</v>
      </c>
      <c r="J20" s="5">
        <v>16</v>
      </c>
      <c r="K20" s="8">
        <f t="shared" si="0"/>
        <v>2</v>
      </c>
      <c r="L20" s="6">
        <f t="shared" si="1"/>
        <v>4</v>
      </c>
      <c r="M20" s="6">
        <f t="shared" si="2"/>
        <v>6</v>
      </c>
      <c r="N20" s="6">
        <f t="shared" si="3"/>
        <v>3</v>
      </c>
    </row>
    <row r="21" spans="4:24" x14ac:dyDescent="0.25">
      <c r="D21" s="13">
        <v>17</v>
      </c>
      <c r="E21" s="14">
        <v>3</v>
      </c>
      <c r="F21" s="14">
        <v>4</v>
      </c>
      <c r="G21" s="14">
        <v>7</v>
      </c>
      <c r="H21" s="15">
        <v>3</v>
      </c>
      <c r="J21" s="5">
        <v>17</v>
      </c>
      <c r="K21" s="8">
        <f t="shared" si="0"/>
        <v>3</v>
      </c>
      <c r="L21" s="6">
        <f t="shared" si="1"/>
        <v>4</v>
      </c>
      <c r="M21" s="6">
        <f t="shared" si="2"/>
        <v>7</v>
      </c>
      <c r="N21" s="6">
        <f t="shared" si="3"/>
        <v>3</v>
      </c>
    </row>
    <row r="22" spans="4:24" x14ac:dyDescent="0.25">
      <c r="D22" s="13">
        <v>18</v>
      </c>
      <c r="E22" s="14">
        <v>3</v>
      </c>
      <c r="F22" s="14">
        <v>5</v>
      </c>
      <c r="G22" s="14">
        <v>7</v>
      </c>
      <c r="H22" s="15">
        <v>3</v>
      </c>
      <c r="J22" s="5">
        <v>18</v>
      </c>
      <c r="K22" s="8">
        <f t="shared" si="0"/>
        <v>3</v>
      </c>
      <c r="L22" s="6">
        <f t="shared" si="1"/>
        <v>5</v>
      </c>
      <c r="M22" s="6">
        <f t="shared" si="2"/>
        <v>7</v>
      </c>
      <c r="N22" s="6">
        <f t="shared" si="3"/>
        <v>4</v>
      </c>
      <c r="P22" t="s">
        <v>35</v>
      </c>
      <c r="X22" t="s">
        <v>87</v>
      </c>
    </row>
    <row r="23" spans="4:24" x14ac:dyDescent="0.25">
      <c r="D23" s="13">
        <v>19</v>
      </c>
      <c r="E23" s="14">
        <v>3</v>
      </c>
      <c r="F23" s="14">
        <v>5</v>
      </c>
      <c r="G23" s="14">
        <v>8</v>
      </c>
      <c r="H23" s="15">
        <v>3</v>
      </c>
      <c r="J23" s="5">
        <v>19</v>
      </c>
      <c r="K23" s="8">
        <f t="shared" si="0"/>
        <v>3</v>
      </c>
      <c r="L23" s="6">
        <f t="shared" si="1"/>
        <v>5</v>
      </c>
      <c r="M23" s="6">
        <f t="shared" si="2"/>
        <v>8</v>
      </c>
      <c r="N23" s="6">
        <f t="shared" si="3"/>
        <v>4</v>
      </c>
      <c r="P23" t="s">
        <v>36</v>
      </c>
      <c r="X23" t="s">
        <v>88</v>
      </c>
    </row>
    <row r="24" spans="4:24" x14ac:dyDescent="0.25">
      <c r="D24" s="13">
        <v>20</v>
      </c>
      <c r="E24" s="14">
        <v>3</v>
      </c>
      <c r="F24" s="14">
        <v>5</v>
      </c>
      <c r="G24" s="14">
        <v>8</v>
      </c>
      <c r="H24" s="15">
        <v>4</v>
      </c>
      <c r="J24" s="5">
        <v>20</v>
      </c>
      <c r="K24" s="8">
        <f t="shared" si="0"/>
        <v>3</v>
      </c>
      <c r="L24" s="6">
        <f t="shared" si="1"/>
        <v>5</v>
      </c>
      <c r="M24" s="6">
        <f t="shared" si="2"/>
        <v>8</v>
      </c>
      <c r="N24" s="6">
        <f t="shared" si="3"/>
        <v>4</v>
      </c>
      <c r="P24" t="s">
        <v>37</v>
      </c>
      <c r="X24" t="s">
        <v>89</v>
      </c>
    </row>
    <row r="25" spans="4:24" x14ac:dyDescent="0.25">
      <c r="D25" s="13">
        <v>21</v>
      </c>
      <c r="E25" s="14">
        <v>3</v>
      </c>
      <c r="F25" s="14">
        <v>5</v>
      </c>
      <c r="G25" s="14">
        <v>9</v>
      </c>
      <c r="H25" s="15">
        <v>4</v>
      </c>
      <c r="J25" s="5">
        <v>21</v>
      </c>
      <c r="K25" s="8">
        <f t="shared" si="0"/>
        <v>3</v>
      </c>
      <c r="L25" s="6">
        <f t="shared" si="1"/>
        <v>5</v>
      </c>
      <c r="M25" s="6">
        <f t="shared" si="2"/>
        <v>8</v>
      </c>
      <c r="N25" s="6">
        <f t="shared" si="3"/>
        <v>4</v>
      </c>
    </row>
    <row r="26" spans="4:24" x14ac:dyDescent="0.25">
      <c r="D26" s="13">
        <v>22</v>
      </c>
      <c r="E26" s="14">
        <v>3</v>
      </c>
      <c r="F26" s="14">
        <v>6</v>
      </c>
      <c r="G26" s="14">
        <v>9</v>
      </c>
      <c r="H26" s="15">
        <v>4</v>
      </c>
      <c r="J26" s="5">
        <v>22</v>
      </c>
      <c r="K26" s="8">
        <f t="shared" si="0"/>
        <v>3</v>
      </c>
      <c r="L26" s="6">
        <f t="shared" si="1"/>
        <v>6</v>
      </c>
      <c r="M26" s="6">
        <f t="shared" si="2"/>
        <v>9</v>
      </c>
      <c r="N26" s="6">
        <f t="shared" si="3"/>
        <v>4</v>
      </c>
    </row>
    <row r="27" spans="4:24" x14ac:dyDescent="0.25">
      <c r="D27" s="13">
        <v>23</v>
      </c>
      <c r="E27" s="14">
        <v>3</v>
      </c>
      <c r="F27" s="14">
        <v>6</v>
      </c>
      <c r="G27" s="14">
        <v>9</v>
      </c>
      <c r="H27" s="15">
        <v>5</v>
      </c>
      <c r="J27" s="5">
        <v>23</v>
      </c>
      <c r="K27" s="8">
        <f t="shared" si="0"/>
        <v>3</v>
      </c>
      <c r="L27" s="6">
        <f t="shared" si="1"/>
        <v>6</v>
      </c>
      <c r="M27" s="6">
        <f t="shared" si="2"/>
        <v>9</v>
      </c>
      <c r="N27" s="6">
        <f t="shared" si="3"/>
        <v>5</v>
      </c>
      <c r="X27" t="s">
        <v>102</v>
      </c>
    </row>
    <row r="28" spans="4:24" x14ac:dyDescent="0.25">
      <c r="D28" s="13">
        <v>24</v>
      </c>
      <c r="E28" s="14">
        <v>4</v>
      </c>
      <c r="F28" s="14">
        <v>6</v>
      </c>
      <c r="G28" s="14">
        <v>9</v>
      </c>
      <c r="H28" s="15">
        <v>5</v>
      </c>
      <c r="J28" s="5">
        <v>24</v>
      </c>
      <c r="K28" s="8">
        <f t="shared" si="0"/>
        <v>4</v>
      </c>
      <c r="L28" s="6">
        <f t="shared" si="1"/>
        <v>6</v>
      </c>
      <c r="M28" s="6">
        <f t="shared" si="2"/>
        <v>10</v>
      </c>
      <c r="N28" s="6">
        <f t="shared" si="3"/>
        <v>5</v>
      </c>
      <c r="P28" t="s">
        <v>47</v>
      </c>
      <c r="X28" t="s">
        <v>103</v>
      </c>
    </row>
    <row r="29" spans="4:24" x14ac:dyDescent="0.25">
      <c r="D29" s="13">
        <v>25</v>
      </c>
      <c r="E29" s="14">
        <v>4</v>
      </c>
      <c r="F29" s="14">
        <v>6</v>
      </c>
      <c r="G29" s="14">
        <v>10</v>
      </c>
      <c r="H29" s="15">
        <v>5</v>
      </c>
      <c r="J29" s="5">
        <v>25</v>
      </c>
      <c r="K29" s="8">
        <f t="shared" si="0"/>
        <v>4</v>
      </c>
      <c r="L29" s="6">
        <f t="shared" si="1"/>
        <v>6</v>
      </c>
      <c r="M29" s="6">
        <f t="shared" si="2"/>
        <v>10</v>
      </c>
      <c r="N29" s="6">
        <f t="shared" si="3"/>
        <v>5</v>
      </c>
      <c r="P29" t="s">
        <v>48</v>
      </c>
    </row>
    <row r="30" spans="4:24" x14ac:dyDescent="0.25">
      <c r="D30" s="13">
        <v>26</v>
      </c>
      <c r="E30" s="14">
        <v>4</v>
      </c>
      <c r="F30" s="14">
        <v>7</v>
      </c>
      <c r="G30" s="14">
        <v>11</v>
      </c>
      <c r="H30" s="15">
        <v>5</v>
      </c>
      <c r="J30" s="5">
        <v>26</v>
      </c>
      <c r="K30" s="8">
        <f t="shared" si="0"/>
        <v>4</v>
      </c>
      <c r="L30" s="6">
        <f t="shared" si="1"/>
        <v>7</v>
      </c>
      <c r="M30" s="6">
        <f t="shared" si="2"/>
        <v>10</v>
      </c>
      <c r="N30" s="6">
        <f t="shared" si="3"/>
        <v>5</v>
      </c>
      <c r="P30" t="s">
        <v>46</v>
      </c>
    </row>
    <row r="31" spans="4:24" x14ac:dyDescent="0.25">
      <c r="D31" s="13">
        <v>27</v>
      </c>
      <c r="E31" s="14">
        <v>4</v>
      </c>
      <c r="F31" s="14">
        <v>7</v>
      </c>
      <c r="G31" s="14">
        <v>11</v>
      </c>
      <c r="H31" s="15">
        <v>5</v>
      </c>
      <c r="J31" s="5">
        <v>27</v>
      </c>
      <c r="K31" s="8">
        <f t="shared" si="0"/>
        <v>4</v>
      </c>
      <c r="L31" s="6">
        <f t="shared" si="1"/>
        <v>7</v>
      </c>
      <c r="M31" s="6">
        <f t="shared" si="2"/>
        <v>11</v>
      </c>
      <c r="N31" s="6">
        <f t="shared" si="3"/>
        <v>5</v>
      </c>
    </row>
    <row r="32" spans="4:24"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9" type="noConversion"/>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11531-B769-4929-806F-2A05A4882D77}">
  <ds:schemaRefs>
    <ds:schemaRef ds:uri="http://purl.org/dc/dcmitype/"/>
    <ds:schemaRef ds:uri="c8cd16cf-b28a-4d08-8e2d-9d89ab9eec4e"/>
    <ds:schemaRef ds:uri="http://schemas.microsoft.com/office/2006/documentManagement/types"/>
    <ds:schemaRef ds:uri="http://purl.org/dc/elements/1.1/"/>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54c9f48a-5cd9-41d9-b6c2-36466c55415e"/>
    <ds:schemaRef ds:uri="http://purl.org/dc/terms/"/>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Request_1A</vt:lpstr>
      <vt:lpstr>Versions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Bernadette Monterrosa</cp:lastModifiedBy>
  <cp:lastPrinted>2024-01-17T01:20:01Z</cp:lastPrinted>
  <dcterms:created xsi:type="dcterms:W3CDTF">2023-10-16T18:04:08Z</dcterms:created>
  <dcterms:modified xsi:type="dcterms:W3CDTF">2024-04-24T23:05:05Z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